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ои документы\Мои\Директорат\Академ_стипендия\весна 2023\"/>
    </mc:Choice>
  </mc:AlternateContent>
  <xr:revisionPtr revIDLastSave="0" documentId="13_ncr:1_{995C3E82-FFEC-49FA-AEEF-99C5F0F5D31A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1 курс" sheetId="6" r:id="rId1"/>
    <sheet name="2 курс" sheetId="1" r:id="rId2"/>
    <sheet name="3 курс " sheetId="2" r:id="rId3"/>
    <sheet name="1 курс МАГ" sheetId="5" r:id="rId4"/>
  </sheets>
  <definedNames>
    <definedName name="_xlnm._FilterDatabase" localSheetId="2" hidden="1">'3 курс '!$A$1:$R$11</definedName>
    <definedName name="_xlnm.Print_Area" localSheetId="0">'1 курс'!$A$1:$R$267</definedName>
    <definedName name="_xlnm.Print_Area" localSheetId="3">'1 курс МАГ'!$A$1:$S$461</definedName>
    <definedName name="_xlnm.Print_Area" localSheetId="1">'2 курс'!$A$1:$R$340</definedName>
    <definedName name="_xlnm.Print_Area" localSheetId="2">'3 курс '!$A$1:$R$239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0" i="1" l="1"/>
  <c r="O126" i="2" l="1"/>
  <c r="O125" i="2"/>
  <c r="R122" i="2"/>
  <c r="Q126" i="2"/>
  <c r="Q125" i="2"/>
  <c r="Q124" i="2"/>
  <c r="Q123" i="2"/>
  <c r="Q122" i="2"/>
  <c r="Q136" i="2"/>
  <c r="O136" i="2"/>
  <c r="R136" i="2" s="1"/>
  <c r="O132" i="2"/>
  <c r="O131" i="2"/>
  <c r="O130" i="2"/>
  <c r="O129" i="2"/>
  <c r="O128" i="2"/>
  <c r="O127" i="2"/>
  <c r="R126" i="2"/>
  <c r="R125" i="2"/>
  <c r="O124" i="2"/>
  <c r="R124" i="2" s="1"/>
  <c r="O123" i="2"/>
  <c r="R123" i="2" s="1"/>
  <c r="R15" i="2" l="1"/>
  <c r="R249" i="5"/>
  <c r="R247" i="5"/>
  <c r="R246" i="5"/>
  <c r="R248" i="5"/>
  <c r="P440" i="5" l="1"/>
  <c r="S440" i="5" s="1"/>
  <c r="R443" i="5"/>
  <c r="R442" i="5"/>
  <c r="R441" i="5"/>
  <c r="R440" i="5"/>
  <c r="R439" i="5"/>
  <c r="P437" i="5"/>
  <c r="P439" i="5" s="1"/>
  <c r="S439" i="5" s="1"/>
  <c r="P345" i="5"/>
  <c r="P348" i="5" s="1"/>
  <c r="R170" i="5"/>
  <c r="R171" i="5"/>
  <c r="R127" i="5"/>
  <c r="R128" i="5"/>
  <c r="O120" i="2"/>
  <c r="O327" i="1"/>
  <c r="O248" i="1"/>
  <c r="O286" i="1"/>
  <c r="O289" i="1" s="1"/>
  <c r="O325" i="1"/>
  <c r="Q328" i="1"/>
  <c r="O328" i="1"/>
  <c r="R328" i="1" s="1"/>
  <c r="Q327" i="1"/>
  <c r="R322" i="1"/>
  <c r="Q83" i="2"/>
  <c r="Q289" i="1"/>
  <c r="R289" i="1"/>
  <c r="Q288" i="1"/>
  <c r="R283" i="1"/>
  <c r="Q76" i="1"/>
  <c r="R324" i="6"/>
  <c r="O288" i="1" l="1"/>
  <c r="R327" i="1"/>
  <c r="P353" i="5"/>
  <c r="P351" i="5"/>
  <c r="P349" i="5"/>
  <c r="P347" i="5"/>
  <c r="P352" i="5"/>
  <c r="P350" i="5"/>
  <c r="R288" i="1"/>
  <c r="Q370" i="6"/>
  <c r="Q369" i="6"/>
  <c r="O367" i="6"/>
  <c r="O369" i="6" s="1"/>
  <c r="R369" i="6" s="1"/>
  <c r="O329" i="6"/>
  <c r="O291" i="6"/>
  <c r="Q330" i="6"/>
  <c r="Q329" i="6"/>
  <c r="O327" i="6"/>
  <c r="O330" i="6" s="1"/>
  <c r="R330" i="6" s="1"/>
  <c r="Q292" i="6"/>
  <c r="Q291" i="6"/>
  <c r="O289" i="6"/>
  <c r="O292" i="6" s="1"/>
  <c r="R292" i="6" s="1"/>
  <c r="R286" i="6"/>
  <c r="Q71" i="6"/>
  <c r="Q74" i="6"/>
  <c r="Q75" i="6"/>
  <c r="Q76" i="6"/>
  <c r="Q77" i="6"/>
  <c r="Q78" i="6"/>
  <c r="Q73" i="6"/>
  <c r="Q25" i="6"/>
  <c r="Q26" i="6"/>
  <c r="Q27" i="6"/>
  <c r="Q28" i="6"/>
  <c r="R329" i="6" l="1"/>
  <c r="O370" i="6"/>
  <c r="R370" i="6" s="1"/>
  <c r="P390" i="5"/>
  <c r="R396" i="5"/>
  <c r="R395" i="5"/>
  <c r="R394" i="5"/>
  <c r="R393" i="5"/>
  <c r="R392" i="5"/>
  <c r="S387" i="5"/>
  <c r="R353" i="5"/>
  <c r="R352" i="5"/>
  <c r="R351" i="5"/>
  <c r="R350" i="5"/>
  <c r="R349" i="5"/>
  <c r="R348" i="5"/>
  <c r="R347" i="5"/>
  <c r="S342" i="5"/>
  <c r="R310" i="5"/>
  <c r="R311" i="5"/>
  <c r="R308" i="5"/>
  <c r="R309" i="5"/>
  <c r="R302" i="5"/>
  <c r="R303" i="5"/>
  <c r="R304" i="5"/>
  <c r="R305" i="5"/>
  <c r="R306" i="5"/>
  <c r="R307" i="5"/>
  <c r="R301" i="5"/>
  <c r="R250" i="5"/>
  <c r="R251" i="5"/>
  <c r="R252" i="5"/>
  <c r="R253" i="5"/>
  <c r="R254" i="5"/>
  <c r="R255" i="5"/>
  <c r="R256" i="5"/>
  <c r="P244" i="5"/>
  <c r="R209" i="5"/>
  <c r="R169" i="5"/>
  <c r="R168" i="5"/>
  <c r="P166" i="5"/>
  <c r="R118" i="5"/>
  <c r="R119" i="5"/>
  <c r="R120" i="5"/>
  <c r="R121" i="5"/>
  <c r="R122" i="5"/>
  <c r="R123" i="5"/>
  <c r="R124" i="5"/>
  <c r="R125" i="5"/>
  <c r="R126" i="5"/>
  <c r="R115" i="5"/>
  <c r="R116" i="5"/>
  <c r="R117" i="5"/>
  <c r="R114" i="5"/>
  <c r="R71" i="5"/>
  <c r="R31" i="5"/>
  <c r="R21" i="5"/>
  <c r="R22" i="5"/>
  <c r="R23" i="5"/>
  <c r="R24" i="5"/>
  <c r="R25" i="5"/>
  <c r="R26" i="5"/>
  <c r="R27" i="5"/>
  <c r="R28" i="5"/>
  <c r="R29" i="5"/>
  <c r="R30" i="5"/>
  <c r="R20" i="5"/>
  <c r="Q222" i="2"/>
  <c r="Q223" i="2"/>
  <c r="Q224" i="2"/>
  <c r="Q221" i="2"/>
  <c r="Q28" i="2"/>
  <c r="Q29" i="2"/>
  <c r="Q30" i="2"/>
  <c r="Q31" i="2"/>
  <c r="Q32" i="2"/>
  <c r="Q21" i="2"/>
  <c r="Q22" i="2"/>
  <c r="Q23" i="2"/>
  <c r="Q24" i="2"/>
  <c r="Q25" i="2"/>
  <c r="Q26" i="2"/>
  <c r="Q27" i="2"/>
  <c r="Q20" i="2"/>
  <c r="Q25" i="1"/>
  <c r="Q178" i="2"/>
  <c r="Q179" i="2"/>
  <c r="Q180" i="2"/>
  <c r="Q181" i="2"/>
  <c r="Q182" i="2"/>
  <c r="Q183" i="2"/>
  <c r="Q184" i="2"/>
  <c r="Q185" i="2"/>
  <c r="Q177" i="2"/>
  <c r="Q127" i="2"/>
  <c r="R127" i="2" s="1"/>
  <c r="Q128" i="2"/>
  <c r="R128" i="2" s="1"/>
  <c r="Q129" i="2"/>
  <c r="R129" i="2" s="1"/>
  <c r="Q130" i="2"/>
  <c r="R130" i="2" s="1"/>
  <c r="Q131" i="2"/>
  <c r="R131" i="2" s="1"/>
  <c r="Q132" i="2"/>
  <c r="R132" i="2" s="1"/>
  <c r="Q133" i="2"/>
  <c r="Q134" i="2"/>
  <c r="Q135" i="2"/>
  <c r="Q73" i="2"/>
  <c r="Q74" i="2"/>
  <c r="Q75" i="2"/>
  <c r="Q76" i="2"/>
  <c r="Q77" i="2"/>
  <c r="Q78" i="2"/>
  <c r="Q79" i="2"/>
  <c r="Q80" i="2"/>
  <c r="Q81" i="2"/>
  <c r="Q82" i="2"/>
  <c r="Q72" i="2"/>
  <c r="Q215" i="1"/>
  <c r="Q216" i="1"/>
  <c r="Q217" i="1"/>
  <c r="Q251" i="1"/>
  <c r="Q250" i="1"/>
  <c r="O251" i="1"/>
  <c r="R251" i="1" s="1"/>
  <c r="R245" i="1"/>
  <c r="R208" i="1"/>
  <c r="O211" i="1"/>
  <c r="Q213" i="1"/>
  <c r="Q214" i="1"/>
  <c r="Q253" i="6"/>
  <c r="Q252" i="6"/>
  <c r="O250" i="6"/>
  <c r="R247" i="6"/>
  <c r="R207" i="6"/>
  <c r="R164" i="6"/>
  <c r="O210" i="6"/>
  <c r="Q213" i="6"/>
  <c r="Q212" i="6"/>
  <c r="Q170" i="6"/>
  <c r="Q169" i="6"/>
  <c r="Q172" i="6"/>
  <c r="Q171" i="6"/>
  <c r="O167" i="6"/>
  <c r="Q124" i="6"/>
  <c r="Q123" i="6"/>
  <c r="Q122" i="6"/>
  <c r="Q121" i="6"/>
  <c r="Q120" i="6"/>
  <c r="Q119" i="6"/>
  <c r="Q118" i="6"/>
  <c r="Q117" i="6"/>
  <c r="O115" i="6"/>
  <c r="R112" i="6"/>
  <c r="Q72" i="6"/>
  <c r="Q70" i="6"/>
  <c r="Q69" i="6"/>
  <c r="Q68" i="6"/>
  <c r="Q67" i="6"/>
  <c r="O65" i="6"/>
  <c r="R62" i="6"/>
  <c r="Q24" i="6"/>
  <c r="Q23" i="6"/>
  <c r="Q22" i="6"/>
  <c r="Q21" i="6"/>
  <c r="Q20" i="6"/>
  <c r="O18" i="6"/>
  <c r="R15" i="6"/>
  <c r="Q170" i="1"/>
  <c r="Q169" i="1"/>
  <c r="Q171" i="1"/>
  <c r="Q172" i="1"/>
  <c r="Q173" i="1"/>
  <c r="Q174" i="1"/>
  <c r="Q168" i="1"/>
  <c r="Q121" i="1"/>
  <c r="Q120" i="1"/>
  <c r="Q119" i="1"/>
  <c r="Q117" i="1"/>
  <c r="Q118" i="1"/>
  <c r="Q122" i="1"/>
  <c r="Q123" i="1"/>
  <c r="Q124" i="1"/>
  <c r="Q125" i="1"/>
  <c r="Q126" i="1"/>
  <c r="Q116" i="1"/>
  <c r="Q21" i="1"/>
  <c r="Q22" i="1"/>
  <c r="Q23" i="1"/>
  <c r="Q24" i="1"/>
  <c r="Q67" i="1"/>
  <c r="Q66" i="1"/>
  <c r="Q65" i="1"/>
  <c r="Q68" i="1"/>
  <c r="Q69" i="1"/>
  <c r="Q70" i="1"/>
  <c r="Q71" i="1"/>
  <c r="Q72" i="1"/>
  <c r="Q73" i="1"/>
  <c r="Q74" i="1"/>
  <c r="Q75" i="1"/>
  <c r="R26" i="1"/>
  <c r="Q20" i="1"/>
  <c r="O121" i="6" l="1"/>
  <c r="O120" i="6"/>
  <c r="R120" i="6" s="1"/>
  <c r="O119" i="6"/>
  <c r="O118" i="6"/>
  <c r="O117" i="6"/>
  <c r="O213" i="6"/>
  <c r="O212" i="6"/>
  <c r="O253" i="6"/>
  <c r="R253" i="6" s="1"/>
  <c r="O252" i="6"/>
  <c r="P443" i="5"/>
  <c r="S443" i="5" s="1"/>
  <c r="P442" i="5"/>
  <c r="S442" i="5" s="1"/>
  <c r="P441" i="5"/>
  <c r="S441" i="5" s="1"/>
  <c r="P394" i="5"/>
  <c r="P396" i="5"/>
  <c r="P393" i="5"/>
  <c r="P395" i="5"/>
  <c r="P392" i="5"/>
  <c r="O73" i="6"/>
  <c r="R73" i="6" s="1"/>
  <c r="O71" i="6"/>
  <c r="R71" i="6" s="1"/>
  <c r="O67" i="6"/>
  <c r="O72" i="6"/>
  <c r="O70" i="6"/>
  <c r="R70" i="6" s="1"/>
  <c r="O170" i="6"/>
  <c r="O169" i="6"/>
  <c r="R169" i="6" s="1"/>
  <c r="O214" i="1"/>
  <c r="O213" i="1"/>
  <c r="R213" i="1" s="1"/>
  <c r="P169" i="5"/>
  <c r="P171" i="5"/>
  <c r="S171" i="5" s="1"/>
  <c r="P168" i="5"/>
  <c r="P170" i="5"/>
  <c r="S170" i="5" s="1"/>
  <c r="P248" i="5"/>
  <c r="S248" i="5" s="1"/>
  <c r="P247" i="5"/>
  <c r="S247" i="5" s="1"/>
  <c r="P257" i="5"/>
  <c r="P249" i="5"/>
  <c r="S249" i="5" s="1"/>
  <c r="P246" i="5"/>
  <c r="S246" i="5" s="1"/>
  <c r="P251" i="5"/>
  <c r="S251" i="5" s="1"/>
  <c r="P253" i="5"/>
  <c r="P255" i="5"/>
  <c r="S255" i="5" s="1"/>
  <c r="P250" i="5"/>
  <c r="P252" i="5"/>
  <c r="S252" i="5" s="1"/>
  <c r="P254" i="5"/>
  <c r="P256" i="5"/>
  <c r="S256" i="5" s="1"/>
  <c r="S348" i="5"/>
  <c r="S250" i="5"/>
  <c r="S254" i="5"/>
  <c r="S253" i="5"/>
  <c r="R214" i="1"/>
  <c r="O23" i="6"/>
  <c r="O20" i="6"/>
  <c r="O26" i="6"/>
  <c r="R26" i="6" s="1"/>
  <c r="O28" i="6"/>
  <c r="R28" i="6" s="1"/>
  <c r="O21" i="6"/>
  <c r="O22" i="6"/>
  <c r="R22" i="6" s="1"/>
  <c r="O27" i="6"/>
  <c r="R27" i="6" s="1"/>
  <c r="O25" i="6"/>
  <c r="R25" i="6" s="1"/>
  <c r="O74" i="6"/>
  <c r="R74" i="6" s="1"/>
  <c r="O75" i="6"/>
  <c r="R75" i="6" s="1"/>
  <c r="O76" i="6"/>
  <c r="R76" i="6" s="1"/>
  <c r="O77" i="6"/>
  <c r="R77" i="6" s="1"/>
  <c r="O78" i="6"/>
  <c r="R78" i="6" s="1"/>
  <c r="R252" i="6"/>
  <c r="O172" i="6"/>
  <c r="R172" i="6" s="1"/>
  <c r="O24" i="6"/>
  <c r="R24" i="6" s="1"/>
  <c r="O68" i="6"/>
  <c r="O69" i="6"/>
  <c r="R69" i="6" s="1"/>
  <c r="O122" i="6"/>
  <c r="R122" i="6" s="1"/>
  <c r="O124" i="6"/>
  <c r="R124" i="6" s="1"/>
  <c r="O215" i="1"/>
  <c r="R215" i="1" s="1"/>
  <c r="O217" i="1"/>
  <c r="R217" i="1" s="1"/>
  <c r="R250" i="1"/>
  <c r="O216" i="1"/>
  <c r="R216" i="1" s="1"/>
  <c r="O171" i="6"/>
  <c r="R171" i="6" s="1"/>
  <c r="O123" i="6"/>
  <c r="R123" i="6" s="1"/>
  <c r="R21" i="6"/>
  <c r="S168" i="5"/>
  <c r="S347" i="5"/>
  <c r="S350" i="5"/>
  <c r="S169" i="5"/>
  <c r="S352" i="5"/>
  <c r="S351" i="5"/>
  <c r="S353" i="5"/>
  <c r="S349" i="5"/>
  <c r="R119" i="6"/>
  <c r="R117" i="6"/>
  <c r="R121" i="6"/>
  <c r="R23" i="6"/>
  <c r="R68" i="6"/>
  <c r="R72" i="6"/>
  <c r="R170" i="6"/>
  <c r="R20" i="6"/>
  <c r="R67" i="6"/>
  <c r="R118" i="6"/>
  <c r="S204" i="5" l="1"/>
  <c r="S241" i="5" l="1"/>
  <c r="S163" i="5"/>
  <c r="S109" i="5"/>
  <c r="S15" i="5"/>
  <c r="R216" i="2"/>
  <c r="R172" i="2"/>
  <c r="R117" i="2"/>
  <c r="R67" i="2"/>
  <c r="R111" i="1" l="1"/>
  <c r="R163" i="1"/>
  <c r="O18" i="1" l="1"/>
  <c r="R60" i="1"/>
  <c r="R15" i="1"/>
  <c r="O22" i="1" l="1"/>
  <c r="O21" i="1"/>
  <c r="O24" i="1"/>
  <c r="O23" i="1"/>
  <c r="O25" i="1"/>
  <c r="O20" i="1"/>
  <c r="R22" i="1"/>
  <c r="S296" i="5" l="1"/>
  <c r="S66" i="5"/>
  <c r="O18" i="2"/>
  <c r="O21" i="2" l="1"/>
  <c r="R21" i="2" s="1"/>
  <c r="O23" i="2"/>
  <c r="R23" i="2" s="1"/>
  <c r="O25" i="2"/>
  <c r="R25" i="2" s="1"/>
  <c r="O27" i="2"/>
  <c r="R27" i="2" s="1"/>
  <c r="O29" i="2"/>
  <c r="R29" i="2" s="1"/>
  <c r="O31" i="2"/>
  <c r="R31" i="2" s="1"/>
  <c r="O22" i="2"/>
  <c r="R22" i="2" s="1"/>
  <c r="O26" i="2"/>
  <c r="R26" i="2" s="1"/>
  <c r="O30" i="2"/>
  <c r="R30" i="2" s="1"/>
  <c r="O24" i="2"/>
  <c r="R24" i="2" s="1"/>
  <c r="O28" i="2"/>
  <c r="R28" i="2" s="1"/>
  <c r="O32" i="2"/>
  <c r="R32" i="2" s="1"/>
  <c r="O20" i="2"/>
  <c r="R20" i="2" s="1"/>
  <c r="P299" i="5" l="1"/>
  <c r="P207" i="5"/>
  <c r="P112" i="5"/>
  <c r="P69" i="5"/>
  <c r="P18" i="5"/>
  <c r="P119" i="5" l="1"/>
  <c r="P127" i="5"/>
  <c r="S127" i="5" s="1"/>
  <c r="P116" i="5"/>
  <c r="P121" i="5"/>
  <c r="P124" i="5"/>
  <c r="P126" i="5"/>
  <c r="P120" i="5"/>
  <c r="P122" i="5"/>
  <c r="P128" i="5"/>
  <c r="S128" i="5" s="1"/>
  <c r="P117" i="5"/>
  <c r="P115" i="5"/>
  <c r="P114" i="5"/>
  <c r="P123" i="5"/>
  <c r="P125" i="5"/>
  <c r="P118" i="5"/>
  <c r="P71" i="5"/>
  <c r="S71" i="5" s="1"/>
  <c r="P209" i="5"/>
  <c r="S209" i="5" s="1"/>
  <c r="P21" i="5"/>
  <c r="P23" i="5"/>
  <c r="P25" i="5"/>
  <c r="P27" i="5"/>
  <c r="P29" i="5"/>
  <c r="P31" i="5"/>
  <c r="P22" i="5"/>
  <c r="P24" i="5"/>
  <c r="P26" i="5"/>
  <c r="P28" i="5"/>
  <c r="P30" i="5"/>
  <c r="P20" i="5"/>
  <c r="P308" i="5"/>
  <c r="P303" i="5"/>
  <c r="P305" i="5"/>
  <c r="P307" i="5"/>
  <c r="P310" i="5"/>
  <c r="P301" i="5"/>
  <c r="P302" i="5"/>
  <c r="P304" i="5"/>
  <c r="P306" i="5"/>
  <c r="P309" i="5"/>
  <c r="P311" i="5"/>
  <c r="S31" i="5"/>
  <c r="S21" i="5"/>
  <c r="S23" i="5"/>
  <c r="S25" i="5"/>
  <c r="S27" i="5"/>
  <c r="S29" i="5"/>
  <c r="S20" i="5"/>
  <c r="S22" i="5"/>
  <c r="S24" i="5"/>
  <c r="S26" i="5"/>
  <c r="S28" i="5"/>
  <c r="S30" i="5"/>
  <c r="S119" i="5"/>
  <c r="S121" i="5"/>
  <c r="S123" i="5"/>
  <c r="S125" i="5"/>
  <c r="S115" i="5"/>
  <c r="S117" i="5"/>
  <c r="S114" i="5"/>
  <c r="S118" i="5"/>
  <c r="S120" i="5"/>
  <c r="S122" i="5"/>
  <c r="S124" i="5"/>
  <c r="S126" i="5"/>
  <c r="S116" i="5"/>
  <c r="S310" i="5"/>
  <c r="S308" i="5"/>
  <c r="S302" i="5"/>
  <c r="S304" i="5"/>
  <c r="S306" i="5"/>
  <c r="S301" i="5"/>
  <c r="S396" i="5"/>
  <c r="S395" i="5"/>
  <c r="S394" i="5"/>
  <c r="S393" i="5"/>
  <c r="S392" i="5"/>
  <c r="S311" i="5"/>
  <c r="S309" i="5"/>
  <c r="S303" i="5"/>
  <c r="S305" i="5"/>
  <c r="S307" i="5"/>
  <c r="O219" i="2"/>
  <c r="O175" i="2"/>
  <c r="O70" i="2"/>
  <c r="O72" i="2" l="1"/>
  <c r="O83" i="2"/>
  <c r="R83" i="2" s="1"/>
  <c r="O73" i="2"/>
  <c r="O74" i="2"/>
  <c r="O178" i="2"/>
  <c r="O177" i="2"/>
  <c r="R73" i="2"/>
  <c r="O75" i="2"/>
  <c r="R75" i="2" s="1"/>
  <c r="O77" i="2"/>
  <c r="R77" i="2" s="1"/>
  <c r="O79" i="2"/>
  <c r="R79" i="2" s="1"/>
  <c r="O81" i="2"/>
  <c r="R81" i="2" s="1"/>
  <c r="R72" i="2"/>
  <c r="O76" i="2"/>
  <c r="R76" i="2" s="1"/>
  <c r="O80" i="2"/>
  <c r="R80" i="2" s="1"/>
  <c r="O78" i="2"/>
  <c r="R78" i="2" s="1"/>
  <c r="O82" i="2"/>
  <c r="R82" i="2" s="1"/>
  <c r="R178" i="2"/>
  <c r="O180" i="2"/>
  <c r="R180" i="2" s="1"/>
  <c r="O182" i="2"/>
  <c r="R182" i="2" s="1"/>
  <c r="O184" i="2"/>
  <c r="R184" i="2" s="1"/>
  <c r="R177" i="2"/>
  <c r="O179" i="2"/>
  <c r="R179" i="2" s="1"/>
  <c r="O183" i="2"/>
  <c r="R183" i="2" s="1"/>
  <c r="O181" i="2"/>
  <c r="R181" i="2" s="1"/>
  <c r="O185" i="2"/>
  <c r="R185" i="2" s="1"/>
  <c r="O134" i="2"/>
  <c r="R134" i="2" s="1"/>
  <c r="O135" i="2"/>
  <c r="R135" i="2" s="1"/>
  <c r="O133" i="2"/>
  <c r="R133" i="2" s="1"/>
  <c r="O122" i="2"/>
  <c r="O222" i="2"/>
  <c r="R222" i="2" s="1"/>
  <c r="O224" i="2"/>
  <c r="R224" i="2" s="1"/>
  <c r="O223" i="2"/>
  <c r="R223" i="2" s="1"/>
  <c r="O221" i="2"/>
  <c r="R221" i="2" s="1"/>
  <c r="R74" i="2"/>
  <c r="O166" i="1" l="1"/>
  <c r="O114" i="1"/>
  <c r="O63" i="1"/>
  <c r="O120" i="1" l="1"/>
  <c r="O116" i="1"/>
  <c r="O118" i="1"/>
  <c r="O117" i="1"/>
  <c r="O65" i="1"/>
  <c r="O68" i="1"/>
  <c r="R68" i="1" s="1"/>
  <c r="O69" i="1"/>
  <c r="O66" i="1"/>
  <c r="R66" i="1" s="1"/>
  <c r="O70" i="1"/>
  <c r="O67" i="1"/>
  <c r="R67" i="1" s="1"/>
  <c r="O76" i="1"/>
  <c r="R76" i="1" s="1"/>
  <c r="R118" i="1"/>
  <c r="O122" i="1"/>
  <c r="O124" i="1"/>
  <c r="R124" i="1" s="1"/>
  <c r="O126" i="1"/>
  <c r="R126" i="1" s="1"/>
  <c r="O128" i="1"/>
  <c r="O119" i="1"/>
  <c r="O123" i="1"/>
  <c r="O127" i="1"/>
  <c r="R117" i="1"/>
  <c r="O121" i="1"/>
  <c r="R121" i="1" s="1"/>
  <c r="O125" i="1"/>
  <c r="R125" i="1" s="1"/>
  <c r="O72" i="1"/>
  <c r="R72" i="1" s="1"/>
  <c r="O74" i="1"/>
  <c r="R74" i="1" s="1"/>
  <c r="O71" i="1"/>
  <c r="O75" i="1"/>
  <c r="R75" i="1" s="1"/>
  <c r="R69" i="1"/>
  <c r="O73" i="1"/>
  <c r="R73" i="1" s="1"/>
  <c r="O169" i="1"/>
  <c r="R169" i="1" s="1"/>
  <c r="O171" i="1"/>
  <c r="R171" i="1" s="1"/>
  <c r="O173" i="1"/>
  <c r="R173" i="1" s="1"/>
  <c r="O168" i="1"/>
  <c r="R168" i="1" s="1"/>
  <c r="O170" i="1"/>
  <c r="R170" i="1" s="1"/>
  <c r="O174" i="1"/>
  <c r="R174" i="1" s="1"/>
  <c r="O172" i="1"/>
  <c r="R172" i="1" s="1"/>
  <c r="R71" i="1"/>
  <c r="R70" i="1"/>
  <c r="R120" i="1"/>
  <c r="R123" i="1"/>
  <c r="R122" i="1"/>
  <c r="R116" i="1" l="1"/>
  <c r="R119" i="1"/>
  <c r="R65" i="1"/>
  <c r="R23" i="1" l="1"/>
  <c r="R24" i="1"/>
  <c r="R21" i="1"/>
  <c r="R20" i="1"/>
  <c r="R25" i="1"/>
  <c r="R213" i="6" l="1"/>
  <c r="R212" i="6"/>
  <c r="R291" i="6" l="1"/>
</calcChain>
</file>

<file path=xl/sharedStrings.xml><?xml version="1.0" encoding="utf-8"?>
<sst xmlns="http://schemas.openxmlformats.org/spreadsheetml/2006/main" count="1618" uniqueCount="391">
  <si>
    <t>МІНІСТЕРСТВО ОСВІТИ І НАУКИ УКРАЇНИ</t>
  </si>
  <si>
    <t>СХІДНОУКРАЇНСЬКИЙ НАЦІОНАЛЬНИЙ УНІВЕРСИТЕТ  ІМЕНІ ВОЛОДИМИРА ДАЛЯ</t>
  </si>
  <si>
    <t>Комісія у складі:</t>
  </si>
  <si>
    <t>№</t>
  </si>
  <si>
    <t>П.І.Б.</t>
  </si>
  <si>
    <t>Оцінки за дисциплінами (Оі)</t>
  </si>
  <si>
    <t>Назви дисциплін</t>
  </si>
  <si>
    <t>Вагові коефіцієнти (Ni)</t>
  </si>
  <si>
    <r>
      <rPr>
        <b/>
        <sz val="11"/>
        <color theme="1"/>
        <rFont val="Calibri"/>
        <family val="2"/>
        <charset val="204"/>
      </rPr>
      <t>Ʃ</t>
    </r>
    <r>
      <rPr>
        <b/>
        <sz val="11"/>
        <color theme="1"/>
        <rFont val="Times New Roman"/>
        <family val="1"/>
        <charset val="204"/>
      </rPr>
      <t xml:space="preserve"> Ni</t>
    </r>
  </si>
  <si>
    <t>Члени комісії:</t>
  </si>
  <si>
    <t>Рейтинговий бал
(R)</t>
  </si>
  <si>
    <t>розглянула стан успішності за результатами заліково-екзаменаційної сесії</t>
  </si>
  <si>
    <t>семестру</t>
  </si>
  <si>
    <t>освітнього ступеня</t>
  </si>
  <si>
    <t>бакалавр</t>
  </si>
  <si>
    <t>освітньої програми (спеціалізації)</t>
  </si>
  <si>
    <t>спеціальності (напряму підготовки)</t>
  </si>
  <si>
    <t>Показник
навчальних
досягнень
(Rн)</t>
  </si>
  <si>
    <t>Показник
позанавчальної
активності
(Rп)</t>
  </si>
  <si>
    <t>курсом</t>
  </si>
  <si>
    <t>та ухвалила (одноголосно) затвердити рейтинговий список за</t>
  </si>
  <si>
    <t xml:space="preserve">Сума балів за
позанавчальні
активності </t>
  </si>
  <si>
    <t xml:space="preserve">Кількість осіб що навчаються за денною формою навчання за державним замовленням  </t>
  </si>
  <si>
    <t xml:space="preserve">Ліміт стипендіатів  </t>
  </si>
  <si>
    <t>051 «Економіка»</t>
  </si>
  <si>
    <t xml:space="preserve">Іноземна мова </t>
  </si>
  <si>
    <t>072 «Фінанси, банківська справа та страхування»</t>
  </si>
  <si>
    <t>073 «Менеджмент»</t>
  </si>
  <si>
    <t>071 «Облік і оподаткування»</t>
  </si>
  <si>
    <t>Іноземна мова</t>
  </si>
  <si>
    <t xml:space="preserve">Основи менеджменту та підприємництва </t>
  </si>
  <si>
    <t xml:space="preserve">Українська мова за професійним спрямуванням </t>
  </si>
  <si>
    <t>Бухгалтерський облік (загальна теорія)</t>
  </si>
  <si>
    <t>ЕК-20д</t>
  </si>
  <si>
    <t>Какацій Соф`я Валеріївна</t>
  </si>
  <si>
    <t>ФКР-20д, БСП-20д</t>
  </si>
  <si>
    <t>2021/2022 навчального року</t>
  </si>
  <si>
    <t>ЕК-21д</t>
  </si>
  <si>
    <t>Павлюченко Таїсія Ігорівна</t>
  </si>
  <si>
    <t>Мазанов Кирило Валерійович</t>
  </si>
  <si>
    <t>ФАКУЛЬТЕТ ЕКОНОМІКИ І УПРАВЛІННЯ</t>
  </si>
  <si>
    <t>ФКР-21д, БСП-21д</t>
  </si>
  <si>
    <t>Розмислова Мілена Олександрівна</t>
  </si>
  <si>
    <t>Янголенко Вікторія Миколаївна</t>
  </si>
  <si>
    <t>Келюхова Юлія Вікторівна</t>
  </si>
  <si>
    <t>Козакова Марія Андріївна</t>
  </si>
  <si>
    <t>Міроненко Олена Євгенівна</t>
  </si>
  <si>
    <t xml:space="preserve"> ООП-21д </t>
  </si>
  <si>
    <t>Бикова Анастасія Віталіївна</t>
  </si>
  <si>
    <t>Кравченко Владислава Сергіївна</t>
  </si>
  <si>
    <t>Мельничук Максим Віталійович</t>
  </si>
  <si>
    <t xml:space="preserve"> МЕН-21д </t>
  </si>
  <si>
    <t>076 «Підприємництво, торгівля та біржова діяльність»</t>
  </si>
  <si>
    <t xml:space="preserve">ПТ-21д </t>
  </si>
  <si>
    <t>Панасюк Анна Олександрівна</t>
  </si>
  <si>
    <t>Рябуха Микита Артемович</t>
  </si>
  <si>
    <t xml:space="preserve">Економіка підприємства та мікроекономіка </t>
  </si>
  <si>
    <t>Фізичне виховання</t>
  </si>
  <si>
    <t>Банківська справа</t>
  </si>
  <si>
    <t>Фінанси</t>
  </si>
  <si>
    <t>Богданов Костянтин Романович</t>
  </si>
  <si>
    <t xml:space="preserve"> ООП-20д </t>
  </si>
  <si>
    <t xml:space="preserve"> МЕН-20д </t>
  </si>
  <si>
    <t>Васильченко Роман Романович</t>
  </si>
  <si>
    <t>Дема Яна Володимирівна</t>
  </si>
  <si>
    <t xml:space="preserve">Гроші та кредит </t>
  </si>
  <si>
    <t>Гроші та кредит</t>
  </si>
  <si>
    <t>магістр</t>
  </si>
  <si>
    <t xml:space="preserve">Фінансовий менеджмент </t>
  </si>
  <si>
    <t>Фільчакова Аліна Андріївна</t>
  </si>
  <si>
    <t>281 "Публічне управління та адміністрування"</t>
  </si>
  <si>
    <t>весняного</t>
  </si>
  <si>
    <t>засідання стипендіальної комісії факультету</t>
  </si>
  <si>
    <t>Корягіна Оксана Анатоліївна</t>
  </si>
  <si>
    <t>Воронкова Анна Олексіївна</t>
  </si>
  <si>
    <t>Українська мова за професійним спрямуванням</t>
  </si>
  <si>
    <t>Облік у банках</t>
  </si>
  <si>
    <t>Облік</t>
  </si>
  <si>
    <t>Оподаткування</t>
  </si>
  <si>
    <t>2022/2023 навчального року</t>
  </si>
  <si>
    <t>Вибіркова дисципліна 1</t>
  </si>
  <si>
    <t>Вибіркова дисципліна 2</t>
  </si>
  <si>
    <t>Шумакова Анастасія Олексіївна</t>
  </si>
  <si>
    <t>Чуніхіна Ксенія Сергіївна</t>
  </si>
  <si>
    <t>Гріцкевіч Інеса Олександрівна</t>
  </si>
  <si>
    <t xml:space="preserve">Морозова Ганна Олегівна </t>
  </si>
  <si>
    <t>Старицька Альона Володимирівна</t>
  </si>
  <si>
    <t xml:space="preserve">Кибало Ольга Юріївна </t>
  </si>
  <si>
    <t>Соколов Олексій Олексійович</t>
  </si>
  <si>
    <t xml:space="preserve">Мінін Денис Олександрович </t>
  </si>
  <si>
    <t>Баленко Оксана Олександрівна</t>
  </si>
  <si>
    <t>Василенко Анастасія Сергіївна</t>
  </si>
  <si>
    <t>Коваленко Максим Сергійович</t>
  </si>
  <si>
    <t>Акімова Марія Олександрівна</t>
  </si>
  <si>
    <t>ЕК-22д</t>
  </si>
  <si>
    <t>Бєрвінова Валерія Віталіївна</t>
  </si>
  <si>
    <t xml:space="preserve">Економічна теорія </t>
  </si>
  <si>
    <t>Фурів Каріна Романівна</t>
  </si>
  <si>
    <t>Красуля Олег Олександрович</t>
  </si>
  <si>
    <t>Третьяк Данііл Валерійович</t>
  </si>
  <si>
    <t xml:space="preserve">Теорія фінансів, банківської справи та страхування </t>
  </si>
  <si>
    <t>Великий Олександр Олексійович</t>
  </si>
  <si>
    <t>Соломатіна Наталія Сергіївна</t>
  </si>
  <si>
    <t>Россошанська Кароліна Олегівна</t>
  </si>
  <si>
    <t>Россошанська Крістіна Олегівна</t>
  </si>
  <si>
    <t>Свинцов Владіслав Едуардович</t>
  </si>
  <si>
    <t>Мотін Олександр Сергійович</t>
  </si>
  <si>
    <t>ФКР-22д, БСП-22д</t>
  </si>
  <si>
    <t xml:space="preserve"> ООП-22д </t>
  </si>
  <si>
    <t>Сереженко Дарина Олегівна</t>
  </si>
  <si>
    <t>Ільченко Ілля Олександрович</t>
  </si>
  <si>
    <t>Кошель Роман Юрійович</t>
  </si>
  <si>
    <t>Низькодуб Ірина Павлівна</t>
  </si>
  <si>
    <t>Власова Наталія Іванівна</t>
  </si>
  <si>
    <t>Федоров Пилип Євгенович</t>
  </si>
  <si>
    <t>Юдіна Валерія Олександрівна</t>
  </si>
  <si>
    <t xml:space="preserve"> МЕН-22д </t>
  </si>
  <si>
    <t>Овчаренко Поліна Євгенівна</t>
  </si>
  <si>
    <t>Мироненко Анна Анатоліївна</t>
  </si>
  <si>
    <t>075 «Маркетинг»</t>
  </si>
  <si>
    <t xml:space="preserve">МАР-22д </t>
  </si>
  <si>
    <t>Ляшенко Богдана Євгенівна</t>
  </si>
  <si>
    <t>Кільчицька Катерина Володимирівна</t>
  </si>
  <si>
    <t xml:space="preserve">ПТ-22д </t>
  </si>
  <si>
    <t>Мілоградський Микита Олександрович</t>
  </si>
  <si>
    <t xml:space="preserve">МАР-21д </t>
  </si>
  <si>
    <t>Сбітнєва Ксенія Іванівна</t>
  </si>
  <si>
    <t>Ліщишина Анастасія В`ячеславівна</t>
  </si>
  <si>
    <t>Козлітіна Марія Володимирівна</t>
  </si>
  <si>
    <t>Коловертних Ольга Іванівна</t>
  </si>
  <si>
    <t>Драконова Вікторія Олегівна</t>
  </si>
  <si>
    <t xml:space="preserve">Керемет Єлизавета Михайлівна </t>
  </si>
  <si>
    <t>Українська мова (за професійним спрямуванням)</t>
  </si>
  <si>
    <t xml:space="preserve">Жуков Олександр Русланович </t>
  </si>
  <si>
    <t xml:space="preserve">Мікава Катерина Олегівна </t>
  </si>
  <si>
    <t xml:space="preserve">Ковальова Поліна Олександрівна </t>
  </si>
  <si>
    <t xml:space="preserve">Кулаков Єгор Валерійович </t>
  </si>
  <si>
    <t xml:space="preserve">Жердєва Олександра Олександрівна </t>
  </si>
  <si>
    <t>Тіщенко Ірина Валеріївна</t>
  </si>
  <si>
    <t xml:space="preserve">Бабічева Дарина Олександрівна </t>
  </si>
  <si>
    <t xml:space="preserve">Василенко Єлизавета Олександрівна </t>
  </si>
  <si>
    <t xml:space="preserve">Натарова Катерина Валеріївна </t>
  </si>
  <si>
    <t xml:space="preserve">Перець Анастасія Сергіївна </t>
  </si>
  <si>
    <t xml:space="preserve">Стародубцева Юлія Андріївна </t>
  </si>
  <si>
    <t xml:space="preserve">Чумакова Анна Андріївна </t>
  </si>
  <si>
    <t>Ахтирський Олексій Романович</t>
  </si>
  <si>
    <t xml:space="preserve">Іванов Артем Вікторович </t>
  </si>
  <si>
    <t>Циганок Анастасія Євгенівна</t>
  </si>
  <si>
    <t xml:space="preserve">Міненко Микита Олександрович </t>
  </si>
  <si>
    <t xml:space="preserve">Науково-дослідна робота студента Курсова робота </t>
  </si>
  <si>
    <t>Стратегічне управління</t>
  </si>
  <si>
    <t>Тимофєєва Катерина Володимирівна</t>
  </si>
  <si>
    <t xml:space="preserve">Баннік Андрій Андрійович </t>
  </si>
  <si>
    <t xml:space="preserve">Зубкова Лідія Ігорівна </t>
  </si>
  <si>
    <t>Білоусова Ганна Олександрівна</t>
  </si>
  <si>
    <t>Бабічева Євгенія Дмитрівна</t>
  </si>
  <si>
    <t>Кір`янов Сергій Євгенович</t>
  </si>
  <si>
    <t>ЕК-22дм</t>
  </si>
  <si>
    <t>Бубунець Олена Русланівна</t>
  </si>
  <si>
    <t>БСП-22дм</t>
  </si>
  <si>
    <t>ОА-22дм</t>
  </si>
  <si>
    <t>Минка Софія Олексіївна</t>
  </si>
  <si>
    <t>Христофорова Ксенія Вікторівна</t>
  </si>
  <si>
    <t>Бабкін Юрій Володимирович</t>
  </si>
  <si>
    <t>Жданов Олександр Вячеславович</t>
  </si>
  <si>
    <t>Локтіонов Ярослав Олегович</t>
  </si>
  <si>
    <t>Толоконнікова Катерина Олексіївна</t>
  </si>
  <si>
    <t>Серіков Роман Сергійович</t>
  </si>
  <si>
    <t>Баришніков Дмитро Андрійович</t>
  </si>
  <si>
    <t>Крохмаль Микита Сергійович</t>
  </si>
  <si>
    <t>Лєшко Карина Олександрівна</t>
  </si>
  <si>
    <t>Погосова Яна Едуардівна</t>
  </si>
  <si>
    <t>ОО-22дм</t>
  </si>
  <si>
    <t>Жихор Данило Романович</t>
  </si>
  <si>
    <t>Шкурат Руслана Віталіївна</t>
  </si>
  <si>
    <t>Голуб Дар`я Олегівна</t>
  </si>
  <si>
    <t>ПУ-22дм</t>
  </si>
  <si>
    <t>МОА-22дм</t>
  </si>
  <si>
    <t>Зіганшина Анастасія Радиславівна</t>
  </si>
  <si>
    <t>Чала Поліна Василівна</t>
  </si>
  <si>
    <t>Бажан Аліна Владиславівна</t>
  </si>
  <si>
    <t>Войтов Ілля Сергійович</t>
  </si>
  <si>
    <t>Берко Єлизавета Олександрівна</t>
  </si>
  <si>
    <t>Азаренко Владислав Віталійович</t>
  </si>
  <si>
    <t>Лезін Олексій Андрійович</t>
  </si>
  <si>
    <t>Маслєнніков Олексій Павлович</t>
  </si>
  <si>
    <t>Будник Олександр Сергійович</t>
  </si>
  <si>
    <t>Ісаєнко Антон Ярославович</t>
  </si>
  <si>
    <t>Давиденко Дар`я Сергіївна</t>
  </si>
  <si>
    <t>ФКСП-22дм</t>
  </si>
  <si>
    <t>Сич Дмитро Володимирович</t>
  </si>
  <si>
    <t>Константинова Анастасія Андріївна</t>
  </si>
  <si>
    <t>Царевський Олег Вадимович</t>
  </si>
  <si>
    <t>Дубіна Анастасія Вадимівна</t>
  </si>
  <si>
    <t>Юрчук Маргарита Олександрівна</t>
  </si>
  <si>
    <t>Макуха Микита Валерійович</t>
  </si>
  <si>
    <t>Трубнікова Анастасія Євгенівна</t>
  </si>
  <si>
    <t>Ляшук Оксана Олександрівна</t>
  </si>
  <si>
    <t>Орлянська Вікторія Костянтинівна</t>
  </si>
  <si>
    <t>Піскунов Вадим Андрійович</t>
  </si>
  <si>
    <t>МАР-22дм</t>
  </si>
  <si>
    <t>Бондаренко Валерія Ігорівна</t>
  </si>
  <si>
    <t>Орян Діана Сергіївна</t>
  </si>
  <si>
    <t>Боричевська Анастасія Олександрівна</t>
  </si>
  <si>
    <t>Хоменко Владислав В`ячеславович</t>
  </si>
  <si>
    <t>Федоров Микита Анатолійович</t>
  </si>
  <si>
    <t>Пашков Євгеній Русланович</t>
  </si>
  <si>
    <t>Воронкіна Євгенія Василівна</t>
  </si>
  <si>
    <t>УПЕП-22дм</t>
  </si>
  <si>
    <t>Економіка якості продукції</t>
  </si>
  <si>
    <t>Плєхова Наталія Максимівна</t>
  </si>
  <si>
    <t>Безбах Артур Віталійович</t>
  </si>
  <si>
    <t>Рижова Руслана Василівна</t>
  </si>
  <si>
    <t>ПРОТОКОЛ №    1    від « 29 »   червня   2023 р.</t>
  </si>
  <si>
    <t>Філософія</t>
  </si>
  <si>
    <t xml:space="preserve">Фізичне виховання </t>
  </si>
  <si>
    <t>Статистика та економетрика</t>
  </si>
  <si>
    <t xml:space="preserve">Фінанси </t>
  </si>
  <si>
    <t>Методи прогнозування</t>
  </si>
  <si>
    <t>Історія України і української культури</t>
  </si>
  <si>
    <t xml:space="preserve">                          ________________ В.В. Тищенко                   ________________ Ю.І. Клюс                    ________________  О.О. Хандій                ________________ Ю.Ю. Д'яченко</t>
  </si>
  <si>
    <t xml:space="preserve">голова комісії: Івченко Є.А. – декан факультету;
члени комісії: Тищенко В.В. – заступник декана факультету з навчально-методичної роботи,
Клюс Ю.І. – зав. кафедрою обліку і оподаткування, Хандій О.О. – зав. кафедрою публічного управління, менеджменту та маркетингу,
Д'яченко Ю.Ю. –  зав. кафедрою міжнародної економіки і туризму, Вахлакова В.В. – доцент кафедри економіки і підприємництва,
Самойлов І.О. – здобувач вищої освіти групи МЕВ-21д, Чала П.В. - здобувач вищої освіти групи МОА-22дм,
Ільченко І.О. - здобувач вищої освіти групи ООП-22д, Кушнарьов І.С. - здобувач вищої освіти  групи ЕК-20д,
Васильченко К.К. - здобувач вищої освіти групи ФКР-22д,                                                                                                                                                                                                                                                                                                            секретар комісії: Хижнякова Т.Р. – секретар деканату             </t>
  </si>
  <si>
    <t xml:space="preserve">                         ________________ В.В. Вахлакова                  ________________ І.О. Самойлов               ________________ П.В. Чала                     ________________  І.О. Ільченко </t>
  </si>
  <si>
    <t xml:space="preserve">                         ________________ І.С. Кушнарьов                 ________________ К.К. Васильченко</t>
  </si>
  <si>
    <t xml:space="preserve">Статистика та економертика </t>
  </si>
  <si>
    <t xml:space="preserve">Історія України та української культури </t>
  </si>
  <si>
    <t>Кацавал Людмила Володимирівна</t>
  </si>
  <si>
    <t>ПРОТОКОЛ №   2     від « 29 »   червня   2023 р.</t>
  </si>
  <si>
    <t>Голова комісії     ________________ Є.А.Івченко                                               Секретар комісії               ________________ Т.Р. Хижнякова</t>
  </si>
  <si>
    <t>ПРОТОКОЛ №   3     від « 29 »   червня   2023 р.</t>
  </si>
  <si>
    <t xml:space="preserve">Статистика та економетрика </t>
  </si>
  <si>
    <t>Вступ до фаху 2</t>
  </si>
  <si>
    <t xml:space="preserve">Історія України і української культури </t>
  </si>
  <si>
    <t>ПРОТОКОЛ №   4    від « 29 »   червня   2023 р.</t>
  </si>
  <si>
    <t>Економічна теорія</t>
  </si>
  <si>
    <t xml:space="preserve">Методи прогнозування </t>
  </si>
  <si>
    <t>ПРОТОКОЛ №   5     від « 29 »   червня   2023 р.</t>
  </si>
  <si>
    <t>ПРОТОКОЛ №   6     від « 29 »   червня   2023 р.</t>
  </si>
  <si>
    <t>ПРОТОКОЛ №   7     від « 29 »   червня   2023 р.</t>
  </si>
  <si>
    <t>292 «Міжнародні економічні відносини»</t>
  </si>
  <si>
    <t>МЕВ-22д</t>
  </si>
  <si>
    <t>Інтелектуальні та когнітивні технології</t>
  </si>
  <si>
    <t>Накорьонок Дмитро Юрійович</t>
  </si>
  <si>
    <t>Толмачова Єлизавета Олександрівна</t>
  </si>
  <si>
    <t>ПРОТОКОЛ №   8     від « 29 »   червня   2023 р.</t>
  </si>
  <si>
    <t>241 «Готельно-ресторанна справа»</t>
  </si>
  <si>
    <t>Ознайомча практика</t>
  </si>
  <si>
    <t>Стандартизація в туризмі та готельно-ресторанній справі</t>
  </si>
  <si>
    <t>Мікробіологія, гігієна і санітарія</t>
  </si>
  <si>
    <t>Рекреаційні комплекси світу та рекреалогія</t>
  </si>
  <si>
    <t>Варлашкіна Орина Олександрівна</t>
  </si>
  <si>
    <t>Журавель Карина Русланівна</t>
  </si>
  <si>
    <t>ГРС-22д</t>
  </si>
  <si>
    <t>ПРОТОКОЛ №   9     від « 29 »   червня   2023 р.</t>
  </si>
  <si>
    <t>242 «Туризм»</t>
  </si>
  <si>
    <t>ТУ-22д</t>
  </si>
  <si>
    <t>Туристичне краєзнавство</t>
  </si>
  <si>
    <t xml:space="preserve">Стандартизація в туризмі та готельно-ресторанній справі </t>
  </si>
  <si>
    <t>Вєдінєєв Вячеслав Володимирович</t>
  </si>
  <si>
    <t>Звягінцева Валерія Сергіївна</t>
  </si>
  <si>
    <t>ПРОТОКОЛ №    10    від « 29 »  червня   2023 р.</t>
  </si>
  <si>
    <t xml:space="preserve">Економічний аналіз і прогнозування </t>
  </si>
  <si>
    <t>Гроші та кредит (гроші та кредит, банківська система)</t>
  </si>
  <si>
    <t xml:space="preserve">Корпоративні фінанси </t>
  </si>
  <si>
    <t>ПРОТОКОЛ №   11     від « 29 »   червня   2023 р.</t>
  </si>
  <si>
    <t>фізичне виховання</t>
  </si>
  <si>
    <t>Корпоративні фінанси</t>
  </si>
  <si>
    <t xml:space="preserve">Економічний аналіз та прогнозування </t>
  </si>
  <si>
    <t xml:space="preserve">Маслова Єлизавета Олександрівна </t>
  </si>
  <si>
    <t>ПРОТОКОЛ №   12     від « 29 »   червня   2023 р.</t>
  </si>
  <si>
    <t xml:space="preserve">фізичне виховання </t>
  </si>
  <si>
    <t>Малик Ольга Станіславівна</t>
  </si>
  <si>
    <t>ПРОТОКОЛ №   13     від « 29 »   червня   2023 р.</t>
  </si>
  <si>
    <t xml:space="preserve">Мерщанський Данило Олександрович </t>
  </si>
  <si>
    <t>ПРОТОКОЛ №   14     від « 29 »  червня   2023 р.</t>
  </si>
  <si>
    <t>Економічний аналіз та прогнозування</t>
  </si>
  <si>
    <t>ПРОТОКОЛ №   15     від « 29 »   червня   2023 р.</t>
  </si>
  <si>
    <t>ПРОТОКОЛ №   16     від « 29 »   червня   2023 р.</t>
  </si>
  <si>
    <t xml:space="preserve">МЕВ-21д </t>
  </si>
  <si>
    <t>Самойлов Іван Олексійович</t>
  </si>
  <si>
    <t>Ткаченко Марія Андріївна</t>
  </si>
  <si>
    <t>ПРОТОКОЛ №   17     від « 29 »   червня   2023 р.</t>
  </si>
  <si>
    <t>Управління проєктами</t>
  </si>
  <si>
    <t xml:space="preserve">Техніко-економічний аналіз Курсова робота </t>
  </si>
  <si>
    <t xml:space="preserve">Виробнича практика Диф залік </t>
  </si>
  <si>
    <t>Податкова система</t>
  </si>
  <si>
    <t>Техніко-економічний аналіз</t>
  </si>
  <si>
    <t>Державний іспит з загальноекономічних дисциплін</t>
  </si>
  <si>
    <t>ПРОТОКОЛ №   18     від « 29 »   червня   2023 р.</t>
  </si>
  <si>
    <t>Управління проектами</t>
  </si>
  <si>
    <t>Фінансовий облік у банку</t>
  </si>
  <si>
    <t>Фінансовий аналіз</t>
  </si>
  <si>
    <t>Банківські операції</t>
  </si>
  <si>
    <t xml:space="preserve">Дмітрієва Анастасія Михайлівна </t>
  </si>
  <si>
    <t>Пузирєвський Георгій Костянтинович</t>
  </si>
  <si>
    <t>ПРОТОКОЛ №   19     від « 29 »   червня   2023 р.</t>
  </si>
  <si>
    <t xml:space="preserve">ТУ-21д </t>
  </si>
  <si>
    <t>Друга іноземна мова за професійним спрямуванням</t>
  </si>
  <si>
    <t xml:space="preserve">Навчальна практика </t>
  </si>
  <si>
    <t>Маркетинг в туризмі та готельно-ресторанній справі</t>
  </si>
  <si>
    <t>Менеджмент в туризмі та готельно-ресторанній справі</t>
  </si>
  <si>
    <t>Жуган Наталія Максимівна</t>
  </si>
  <si>
    <t>ПРОТОКОЛ №   20     від « 29 »   червня   2023 р.</t>
  </si>
  <si>
    <t>Фінансовий облік 2</t>
  </si>
  <si>
    <t xml:space="preserve">Фінансовий облік 2 Курсова робота </t>
  </si>
  <si>
    <t>ПРОТОКОЛ №   21     від « 29 »   червня   2023 р.</t>
  </si>
  <si>
    <t xml:space="preserve">Теорія організацій та організація діяльності </t>
  </si>
  <si>
    <t>Прийняття управлінських рішень та ризик у менеджменті</t>
  </si>
  <si>
    <t>Планування (галузеве)</t>
  </si>
  <si>
    <t xml:space="preserve">Планування (галузеве) Курсова робота </t>
  </si>
  <si>
    <t>ПРОТОКОЛ №   22     від « 29 »   червня   2023 р.</t>
  </si>
  <si>
    <t xml:space="preserve">ТУ-20д </t>
  </si>
  <si>
    <t>Гарбузова Валерія Вячеславівна</t>
  </si>
  <si>
    <t>Іноземна мова за професійним спрямуванням</t>
  </si>
  <si>
    <t xml:space="preserve">Виробича практика Диф залік </t>
  </si>
  <si>
    <t>Організація ресторанного господарства</t>
  </si>
  <si>
    <t>Організація екскурсійної діяльності</t>
  </si>
  <si>
    <t>Організаціяя дозвілля</t>
  </si>
  <si>
    <t>ПРОТОКОЛ №   23   від « 29 »   червня   2023 р.</t>
  </si>
  <si>
    <t>Методологія та організація наукових досліджень</t>
  </si>
  <si>
    <t>Управління проєктами ІІ</t>
  </si>
  <si>
    <t xml:space="preserve">Публічні закупівлі </t>
  </si>
  <si>
    <t>Вибіркова дисципліна 3</t>
  </si>
  <si>
    <t>Методології синтезу організаційно-економічних рішень</t>
  </si>
  <si>
    <t xml:space="preserve">Економіка сталого розвитку </t>
  </si>
  <si>
    <t>Економічна безпека діяльності підприємства</t>
  </si>
  <si>
    <t xml:space="preserve">Фандрайзинг та грантрайтинг Курсова робота </t>
  </si>
  <si>
    <t>Інформаційна економіка</t>
  </si>
  <si>
    <t>ПРОТОКОЛ №   24   від « 29 »   червня   2023 р.</t>
  </si>
  <si>
    <t xml:space="preserve">Кредитний менеджмент </t>
  </si>
  <si>
    <t xml:space="preserve">Управління банківськими ризиками </t>
  </si>
  <si>
    <t>Фінансовий та управлінський облік у банках</t>
  </si>
  <si>
    <t>Банківське регулювання і нагляд</t>
  </si>
  <si>
    <t>Банківський контролінг</t>
  </si>
  <si>
    <t>ПРОТОКОЛ №   25   від « 29 »   червня   2023 р.</t>
  </si>
  <si>
    <t>Публічні закупівлі</t>
  </si>
  <si>
    <t>Організація і методика аудиту</t>
  </si>
  <si>
    <t>Управлiнський контроль</t>
  </si>
  <si>
    <t>Консолідація фінансової звітності</t>
  </si>
  <si>
    <t>Моделі і методи прийняття управлінських рішень в аналізі та аудиті</t>
  </si>
  <si>
    <t>Стратегічний управлінський облік і аналіз</t>
  </si>
  <si>
    <t>Голікова Вікторія Андріївна</t>
  </si>
  <si>
    <t>Удовенко Ганна Ігорівна</t>
  </si>
  <si>
    <t>ПРОТОКОЛ №   26  від « 29 »   червня   2023 р.</t>
  </si>
  <si>
    <t>Оподаткування субєктів господарювання</t>
  </si>
  <si>
    <t xml:space="preserve">Податкова політика </t>
  </si>
  <si>
    <t xml:space="preserve">Біржова діяльність </t>
  </si>
  <si>
    <t>Податковий контроль та митне інспектування</t>
  </si>
  <si>
    <t>Казначейська справа</t>
  </si>
  <si>
    <t>Сметанюк Карина Віталіївна</t>
  </si>
  <si>
    <t>Малкова Владлена Артурівна</t>
  </si>
  <si>
    <t>ПРОТОКОЛ №   27  від « 29 »   червня   2023 р.</t>
  </si>
  <si>
    <t>Право в публічному управлінні</t>
  </si>
  <si>
    <t>Публічна комунікація і ділова іноземна мова в публічному управлінні</t>
  </si>
  <si>
    <t xml:space="preserve">Публічна політика Курсова робота </t>
  </si>
  <si>
    <t>Економіка та врядування</t>
  </si>
  <si>
    <t>Публічна служба</t>
  </si>
  <si>
    <t>Публічна політика</t>
  </si>
  <si>
    <t>ПРОТОКОЛ №   28  від « 29 »   червня   2023 р.</t>
  </si>
  <si>
    <t xml:space="preserve">Планування комерційної діяльності </t>
  </si>
  <si>
    <t>Антикризове управління</t>
  </si>
  <si>
    <t xml:space="preserve">Менеджмент економічної безпеки </t>
  </si>
  <si>
    <t xml:space="preserve">Фінансовий менеджмент  Курсова робота </t>
  </si>
  <si>
    <t>Корпоративне управління</t>
  </si>
  <si>
    <t>ПРОТОКОЛ №   29  від « 29 »   червня   2023 р.</t>
  </si>
  <si>
    <t xml:space="preserve">Вартісно-орієнтоване  управління фінансами </t>
  </si>
  <si>
    <t xml:space="preserve">Управління фінансовою санацією підприємства </t>
  </si>
  <si>
    <t xml:space="preserve">Стратегічний фінансовий менеджмент </t>
  </si>
  <si>
    <t>Ринок фінансових послуг</t>
  </si>
  <si>
    <t>Макрофінансове планування</t>
  </si>
  <si>
    <t>ПРОТОКОЛ №   30  від « 29 »   червня   2023 р.</t>
  </si>
  <si>
    <t>Маркетинг відносин</t>
  </si>
  <si>
    <t>Паблик Рілейшнз</t>
  </si>
  <si>
    <t>Товарна інноваційна політика</t>
  </si>
  <si>
    <t>Інноваційний маркетинг</t>
  </si>
  <si>
    <t xml:space="preserve">Паблик Рілейшнз Курсова робот </t>
  </si>
  <si>
    <t>Логістичний менеджмент</t>
  </si>
  <si>
    <t>ПРОТОКОЛ №   31  від « 29 »   червня   2023 р.</t>
  </si>
  <si>
    <t xml:space="preserve">Фандрайзинг і грантрайтинг  Курсова робота </t>
  </si>
  <si>
    <t>Економіка сталого розвитку</t>
  </si>
  <si>
    <t>Економічна безпека діяльності підприємств</t>
  </si>
  <si>
    <t>ПРОТОКОЛ №   32  від « 29 »   червня   2023 р.</t>
  </si>
  <si>
    <t>ТУ-22дм</t>
  </si>
  <si>
    <t>Управління регіональним розвитком туризму в східних регіонах України</t>
  </si>
  <si>
    <t>Курортна справа</t>
  </si>
  <si>
    <t>Вибіркова дисципліна 4</t>
  </si>
  <si>
    <t>Екскурсологія</t>
  </si>
  <si>
    <t>Туризмологія</t>
  </si>
  <si>
    <t>Козодуб Ганна Анатоліївна</t>
  </si>
  <si>
    <t>Літвінова Ольга Володимирівна</t>
  </si>
  <si>
    <t>Науменко Інна Анатоліївна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</si>
</sst>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C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color indexed="8"/>
      <name val="Times New Roman"/>
      <family val="1"/>
    </font>
    <font>
      <sz val="9"/>
      <color rgb="FF000000"/>
      <name val="TimesNewRomanPSMT"/>
      <family val="2"/>
    </font>
    <font>
      <b/>
      <sz val="9"/>
      <color rgb="FF000000"/>
      <name val="TimesNewRomanPSMT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000000"/>
      <name val="TimesNewRomanPSMT"/>
      <family val="2"/>
    </font>
    <font>
      <sz val="10"/>
      <color rgb="FF000000"/>
      <name val="TimesNewRomanPSM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3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Fill="1" applyBorder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Border="1"/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textRotation="90" wrapText="1"/>
      <protection locked="0"/>
    </xf>
    <xf numFmtId="2" fontId="2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protection locked="0"/>
    </xf>
    <xf numFmtId="0" fontId="15" fillId="0" borderId="2" xfId="0" applyFont="1" applyBorder="1" applyAlignment="1" applyProtection="1">
      <alignment horizontal="left" textRotation="90" wrapText="1"/>
      <protection locked="0"/>
    </xf>
    <xf numFmtId="0" fontId="3" fillId="0" borderId="0" xfId="0" applyFont="1" applyAlignment="1" applyProtection="1">
      <protection locked="0"/>
    </xf>
    <xf numFmtId="0" fontId="11" fillId="2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2" fillId="0" borderId="2" xfId="0" applyFont="1" applyBorder="1" applyAlignment="1" applyProtection="1">
      <alignment horizontal="center"/>
      <protection locked="0"/>
    </xf>
    <xf numFmtId="2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2" fillId="0" borderId="7" xfId="0" applyFont="1" applyBorder="1" applyProtection="1">
      <protection locked="0"/>
    </xf>
    <xf numFmtId="0" fontId="12" fillId="0" borderId="7" xfId="0" applyFont="1" applyBorder="1" applyAlignment="1" applyProtection="1">
      <alignment horizontal="center"/>
      <protection locked="0"/>
    </xf>
    <xf numFmtId="2" fontId="12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/>
    <xf numFmtId="0" fontId="18" fillId="0" borderId="2" xfId="0" applyFont="1" applyBorder="1" applyAlignment="1" applyProtection="1">
      <alignment horizontal="center"/>
      <protection locked="0"/>
    </xf>
    <xf numFmtId="0" fontId="1" fillId="0" borderId="2" xfId="0" applyFont="1" applyBorder="1"/>
    <xf numFmtId="0" fontId="17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2" fillId="0" borderId="2" xfId="0" applyFont="1" applyFill="1" applyBorder="1"/>
    <xf numFmtId="0" fontId="12" fillId="0" borderId="2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3" fillId="0" borderId="2" xfId="0" applyFont="1" applyFill="1" applyBorder="1" applyAlignment="1" applyProtection="1">
      <alignment horizontal="center" textRotation="90" wrapText="1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7" xfId="0" applyFont="1" applyBorder="1"/>
    <xf numFmtId="0" fontId="12" fillId="0" borderId="7" xfId="0" applyFont="1" applyFill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13" xfId="0" applyFont="1" applyFill="1" applyBorder="1"/>
    <xf numFmtId="0" fontId="12" fillId="0" borderId="13" xfId="0" applyFont="1" applyBorder="1" applyAlignment="1" applyProtection="1">
      <alignment horizontal="center"/>
      <protection locked="0"/>
    </xf>
    <xf numFmtId="2" fontId="12" fillId="0" borderId="13" xfId="0" applyNumberFormat="1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3" xfId="0" applyFont="1" applyBorder="1"/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8" fillId="0" borderId="13" xfId="0" applyFont="1" applyBorder="1" applyAlignment="1" applyProtection="1">
      <alignment horizontal="center"/>
      <protection locked="0"/>
    </xf>
    <xf numFmtId="2" fontId="12" fillId="0" borderId="16" xfId="0" applyNumberFormat="1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2" fillId="0" borderId="13" xfId="0" applyFont="1" applyBorder="1" applyProtection="1"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 hidden="1"/>
    </xf>
    <xf numFmtId="0" fontId="2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14" xfId="0" applyFont="1" applyBorder="1" applyAlignment="1" applyProtection="1">
      <alignment horizontal="center"/>
      <protection locked="0" hidden="1"/>
    </xf>
    <xf numFmtId="0" fontId="20" fillId="4" borderId="2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 hidden="1"/>
    </xf>
    <xf numFmtId="0" fontId="0" fillId="4" borderId="2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 hidden="1"/>
    </xf>
    <xf numFmtId="2" fontId="12" fillId="0" borderId="2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3" fillId="0" borderId="15" xfId="0" applyFont="1" applyBorder="1" applyAlignment="1" applyProtection="1">
      <alignment horizontal="center"/>
      <protection locked="0" hidden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 hidden="1"/>
    </xf>
    <xf numFmtId="0" fontId="0" fillId="4" borderId="13" xfId="0" applyFont="1" applyFill="1" applyBorder="1" applyAlignment="1">
      <alignment horizontal="center"/>
    </xf>
    <xf numFmtId="0" fontId="3" fillId="0" borderId="13" xfId="0" applyFont="1" applyBorder="1" applyAlignment="1" applyProtection="1">
      <alignment horizontal="center"/>
      <protection locked="0" hidden="1"/>
    </xf>
    <xf numFmtId="0" fontId="12" fillId="0" borderId="2" xfId="0" applyFont="1" applyBorder="1" applyAlignment="1">
      <alignment horizontal="center" vertical="center"/>
    </xf>
    <xf numFmtId="0" fontId="0" fillId="4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Protection="1">
      <protection locked="0"/>
    </xf>
    <xf numFmtId="0" fontId="20" fillId="4" borderId="7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2" fontId="12" fillId="0" borderId="17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3" fillId="0" borderId="18" xfId="0" applyFont="1" applyBorder="1" applyAlignment="1" applyProtection="1">
      <alignment horizontal="center"/>
      <protection locked="0" hidden="1"/>
    </xf>
    <xf numFmtId="0" fontId="12" fillId="0" borderId="16" xfId="0" applyFont="1" applyBorder="1"/>
    <xf numFmtId="0" fontId="12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/>
      <protection locked="0" hidden="1"/>
    </xf>
    <xf numFmtId="0" fontId="2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center"/>
      <protection locked="0" hidden="1"/>
    </xf>
    <xf numFmtId="0" fontId="3" fillId="0" borderId="2" xfId="0" applyFont="1" applyFill="1" applyBorder="1" applyAlignment="1" applyProtection="1">
      <alignment horizontal="center"/>
      <protection locked="0" hidden="1"/>
    </xf>
    <xf numFmtId="0" fontId="0" fillId="0" borderId="2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 hidden="1"/>
    </xf>
    <xf numFmtId="0" fontId="1" fillId="0" borderId="7" xfId="0" applyFont="1" applyBorder="1" applyAlignment="1" applyProtection="1">
      <alignment horizontal="center"/>
      <protection locked="0" hidden="1"/>
    </xf>
    <xf numFmtId="0" fontId="3" fillId="0" borderId="7" xfId="0" applyFont="1" applyFill="1" applyBorder="1" applyAlignment="1" applyProtection="1">
      <alignment horizontal="center"/>
      <protection locked="0" hidden="1"/>
    </xf>
    <xf numFmtId="0" fontId="20" fillId="0" borderId="7" xfId="0" applyFont="1" applyFill="1" applyBorder="1" applyAlignment="1">
      <alignment horizontal="center"/>
    </xf>
    <xf numFmtId="0" fontId="1" fillId="0" borderId="13" xfId="0" applyFont="1" applyBorder="1" applyAlignment="1" applyProtection="1">
      <alignment horizontal="center"/>
      <protection locked="0" hidden="1"/>
    </xf>
    <xf numFmtId="0" fontId="3" fillId="0" borderId="13" xfId="0" applyFont="1" applyFill="1" applyBorder="1" applyAlignment="1" applyProtection="1">
      <alignment horizontal="center"/>
      <protection locked="0" hidden="1"/>
    </xf>
    <xf numFmtId="0" fontId="0" fillId="0" borderId="13" xfId="0" applyFont="1" applyFill="1" applyBorder="1" applyAlignment="1">
      <alignment horizontal="center"/>
    </xf>
    <xf numFmtId="0" fontId="12" fillId="0" borderId="2" xfId="0" applyFont="1" applyFill="1" applyBorder="1" applyProtection="1">
      <protection locked="0"/>
    </xf>
    <xf numFmtId="0" fontId="21" fillId="4" borderId="13" xfId="0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/>
      <protection locked="0" hidden="1"/>
    </xf>
    <xf numFmtId="0" fontId="24" fillId="0" borderId="4" xfId="0" applyFont="1" applyBorder="1" applyAlignment="1" applyProtection="1">
      <alignment horizontal="center"/>
      <protection locked="0" hidden="1"/>
    </xf>
    <xf numFmtId="0" fontId="2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Fill="1"/>
    <xf numFmtId="0" fontId="22" fillId="4" borderId="2" xfId="0" applyFont="1" applyFill="1" applyBorder="1" applyAlignment="1">
      <alignment horizontal="center"/>
    </xf>
    <xf numFmtId="0" fontId="23" fillId="0" borderId="14" xfId="0" applyFont="1" applyBorder="1" applyAlignment="1" applyProtection="1">
      <alignment horizontal="center"/>
      <protection locked="0" hidden="1"/>
    </xf>
    <xf numFmtId="0" fontId="24" fillId="0" borderId="14" xfId="0" applyFont="1" applyBorder="1" applyAlignment="1" applyProtection="1">
      <alignment horizontal="center"/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0" fontId="1" fillId="0" borderId="7" xfId="0" applyFont="1" applyBorder="1"/>
    <xf numFmtId="0" fontId="23" fillId="0" borderId="15" xfId="0" applyFont="1" applyBorder="1" applyAlignment="1" applyProtection="1">
      <alignment horizontal="center"/>
      <protection locked="0" hidden="1"/>
    </xf>
    <xf numFmtId="0" fontId="24" fillId="0" borderId="15" xfId="0" applyFont="1" applyBorder="1" applyAlignment="1" applyProtection="1">
      <alignment horizontal="center"/>
      <protection locked="0" hidden="1"/>
    </xf>
    <xf numFmtId="0" fontId="22" fillId="0" borderId="15" xfId="0" applyFont="1" applyBorder="1" applyAlignment="1" applyProtection="1">
      <alignment horizontal="center"/>
      <protection locked="0" hidden="1"/>
    </xf>
    <xf numFmtId="0" fontId="22" fillId="4" borderId="7" xfId="0" applyFont="1" applyFill="1" applyBorder="1" applyAlignment="1">
      <alignment horizontal="center"/>
    </xf>
    <xf numFmtId="0" fontId="18" fillId="0" borderId="7" xfId="0" applyFont="1" applyBorder="1" applyAlignment="1" applyProtection="1">
      <alignment horizontal="center"/>
      <protection locked="0"/>
    </xf>
    <xf numFmtId="0" fontId="22" fillId="4" borderId="13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3" fillId="0" borderId="2" xfId="0" applyFont="1" applyBorder="1" applyAlignment="1" applyProtection="1">
      <alignment horizontal="center"/>
      <protection locked="0" hidden="1"/>
    </xf>
    <xf numFmtId="0" fontId="25" fillId="4" borderId="7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0" fontId="27" fillId="5" borderId="20" xfId="0" applyFont="1" applyFill="1" applyBorder="1" applyAlignment="1">
      <alignment horizontal="center"/>
    </xf>
    <xf numFmtId="0" fontId="27" fillId="5" borderId="21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23" fillId="0" borderId="7" xfId="0" applyFont="1" applyBorder="1" applyAlignment="1" applyProtection="1">
      <alignment horizontal="center"/>
      <protection locked="0" hidden="1"/>
    </xf>
    <xf numFmtId="0" fontId="28" fillId="6" borderId="22" xfId="0" applyFont="1" applyFill="1" applyBorder="1" applyAlignment="1">
      <alignment horizontal="center" vertical="center"/>
    </xf>
    <xf numFmtId="0" fontId="29" fillId="6" borderId="2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 vertical="center"/>
    </xf>
    <xf numFmtId="0" fontId="3" fillId="0" borderId="2" xfId="0" applyFont="1" applyBorder="1" applyProtection="1">
      <protection locked="0" hidden="1"/>
    </xf>
    <xf numFmtId="0" fontId="12" fillId="0" borderId="17" xfId="0" applyFont="1" applyBorder="1" applyProtection="1">
      <protection locked="0"/>
    </xf>
    <xf numFmtId="0" fontId="3" fillId="0" borderId="17" xfId="0" applyFont="1" applyBorder="1" applyAlignment="1" applyProtection="1">
      <alignment horizontal="center"/>
      <protection locked="0" hidden="1"/>
    </xf>
    <xf numFmtId="0" fontId="30" fillId="6" borderId="23" xfId="0" applyFont="1" applyFill="1" applyBorder="1" applyAlignment="1">
      <alignment horizontal="center" vertical="center"/>
    </xf>
    <xf numFmtId="0" fontId="30" fillId="6" borderId="24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/>
      <protection locked="0" hidden="1"/>
    </xf>
    <xf numFmtId="0" fontId="31" fillId="6" borderId="23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/>
    </xf>
    <xf numFmtId="0" fontId="23" fillId="0" borderId="18" xfId="0" applyFont="1" applyBorder="1" applyAlignment="1" applyProtection="1">
      <alignment horizontal="center"/>
      <protection locked="0" hidden="1"/>
    </xf>
    <xf numFmtId="0" fontId="31" fillId="6" borderId="2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33" fillId="5" borderId="21" xfId="0" applyFont="1" applyFill="1" applyBorder="1" applyAlignment="1">
      <alignment horizontal="center"/>
    </xf>
    <xf numFmtId="0" fontId="23" fillId="0" borderId="13" xfId="0" applyFont="1" applyBorder="1" applyAlignment="1" applyProtection="1">
      <alignment horizontal="center"/>
      <protection locked="0" hidden="1"/>
    </xf>
    <xf numFmtId="0" fontId="33" fillId="5" borderId="20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3" fillId="0" borderId="0" xfId="0" applyFont="1" applyBorder="1" applyAlignment="1" applyProtection="1">
      <alignment horizontal="center"/>
      <protection locked="0" hidden="1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5" borderId="2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7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 hidden="1"/>
    </xf>
    <xf numFmtId="0" fontId="5" fillId="4" borderId="3" xfId="0" applyFont="1" applyFill="1" applyBorder="1" applyAlignment="1">
      <alignment horizontal="center"/>
    </xf>
    <xf numFmtId="0" fontId="34" fillId="4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3" fillId="7" borderId="4" xfId="0" applyFont="1" applyFill="1" applyBorder="1" applyAlignment="1" applyProtection="1">
      <alignment horizontal="center"/>
      <protection locked="0" hidden="1"/>
    </xf>
    <xf numFmtId="0" fontId="0" fillId="0" borderId="4" xfId="0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34" fillId="4" borderId="25" xfId="0" applyFont="1" applyFill="1" applyBorder="1" applyAlignment="1">
      <alignment horizontal="center"/>
    </xf>
    <xf numFmtId="0" fontId="3" fillId="0" borderId="15" xfId="0" applyFont="1" applyFill="1" applyBorder="1" applyAlignment="1" applyProtection="1">
      <alignment horizontal="center"/>
      <protection locked="0" hidden="1"/>
    </xf>
    <xf numFmtId="0" fontId="23" fillId="4" borderId="4" xfId="0" applyFont="1" applyFill="1" applyBorder="1" applyAlignment="1" applyProtection="1">
      <alignment horizontal="center"/>
      <protection locked="0" hidden="1"/>
    </xf>
    <xf numFmtId="0" fontId="22" fillId="0" borderId="0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12" fillId="0" borderId="16" xfId="0" applyFont="1" applyBorder="1" applyAlignment="1" applyProtection="1">
      <alignment horizontal="center"/>
      <protection locked="0"/>
    </xf>
    <xf numFmtId="0" fontId="25" fillId="0" borderId="2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2" fontId="12" fillId="0" borderId="19" xfId="0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6" fillId="6" borderId="23" xfId="0" applyFont="1" applyFill="1" applyBorder="1" applyAlignment="1">
      <alignment horizontal="center" vertical="center"/>
    </xf>
    <xf numFmtId="0" fontId="37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 applyProtection="1">
      <alignment horizontal="center"/>
      <protection locked="0" hidden="1"/>
    </xf>
    <xf numFmtId="0" fontId="12" fillId="0" borderId="16" xfId="0" applyFont="1" applyFill="1" applyBorder="1"/>
    <xf numFmtId="0" fontId="36" fillId="6" borderId="24" xfId="0" applyFont="1" applyFill="1" applyBorder="1" applyAlignment="1">
      <alignment horizontal="center" vertical="center"/>
    </xf>
    <xf numFmtId="0" fontId="37" fillId="4" borderId="16" xfId="0" applyFont="1" applyFill="1" applyBorder="1" applyAlignment="1">
      <alignment horizontal="center" vertical="center"/>
    </xf>
    <xf numFmtId="0" fontId="3" fillId="4" borderId="18" xfId="0" applyFont="1" applyFill="1" applyBorder="1" applyAlignment="1" applyProtection="1">
      <alignment horizontal="center"/>
      <protection locked="0" hidden="1"/>
    </xf>
    <xf numFmtId="0" fontId="22" fillId="4" borderId="16" xfId="0" applyFont="1" applyFill="1" applyBorder="1" applyAlignment="1">
      <alignment horizontal="center"/>
    </xf>
    <xf numFmtId="0" fontId="12" fillId="0" borderId="0" xfId="0" applyFont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29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82"/>
  <sheetViews>
    <sheetView topLeftCell="A351" zoomScale="90" zoomScaleNormal="90" workbookViewId="0">
      <selection activeCell="C369" sqref="C369"/>
    </sheetView>
  </sheetViews>
  <sheetFormatPr defaultRowHeight="15"/>
  <cols>
    <col min="1" max="1" width="7.140625" style="1" customWidth="1"/>
    <col min="2" max="2" width="5.85546875" style="1" customWidth="1"/>
    <col min="3" max="3" width="46" style="1" customWidth="1"/>
    <col min="4" max="4" width="6.85546875" style="1" customWidth="1"/>
    <col min="5" max="5" width="7.42578125" style="1" customWidth="1"/>
    <col min="6" max="6" width="5.7109375" style="1" customWidth="1"/>
    <col min="7" max="7" width="8" style="1" customWidth="1"/>
    <col min="8" max="8" width="6.5703125" style="1" customWidth="1"/>
    <col min="9" max="9" width="5.28515625" style="1" customWidth="1"/>
    <col min="10" max="11" width="5.85546875" style="1" customWidth="1"/>
    <col min="12" max="12" width="5.42578125" style="1" customWidth="1"/>
    <col min="13" max="14" width="4.7109375" style="1" customWidth="1"/>
    <col min="15" max="18" width="13.85546875" style="1" customWidth="1"/>
    <col min="19" max="1024" width="12.28515625" style="1" customWidth="1"/>
  </cols>
  <sheetData>
    <row r="1" spans="1:1024" ht="20.100000000000001" customHeight="1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1024" s="3" customFormat="1" ht="20.100000000000001" customHeight="1">
      <c r="A2" s="297" t="s">
        <v>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20.100000000000001" customHeight="1">
      <c r="A3" s="301" t="s">
        <v>40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</row>
    <row r="4" spans="1:1024" ht="30" customHeight="1">
      <c r="A4" s="298" t="s">
        <v>213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</row>
    <row r="5" spans="1:1024" ht="15.95" customHeight="1">
      <c r="A5" s="298" t="s">
        <v>72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</row>
    <row r="6" spans="1:1024" ht="15.95" customHeight="1">
      <c r="A6" s="310" t="s">
        <v>2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117"/>
    </row>
    <row r="7" spans="1:1024" ht="132.75" customHeight="1">
      <c r="A7" s="24"/>
      <c r="B7" s="295" t="s">
        <v>221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</row>
    <row r="8" spans="1:1024" ht="15.95" customHeight="1">
      <c r="A8" s="22"/>
      <c r="B8" s="284" t="s">
        <v>11</v>
      </c>
      <c r="C8" s="284"/>
      <c r="D8" s="284"/>
      <c r="E8" s="284"/>
      <c r="F8" s="284"/>
      <c r="G8" s="284"/>
      <c r="H8" s="284"/>
      <c r="I8" s="284"/>
      <c r="J8" s="284"/>
      <c r="K8" s="284"/>
      <c r="L8" s="285" t="s">
        <v>71</v>
      </c>
      <c r="M8" s="285"/>
      <c r="N8" s="285"/>
      <c r="O8" s="42" t="s">
        <v>12</v>
      </c>
      <c r="P8" s="285" t="s">
        <v>79</v>
      </c>
      <c r="Q8" s="285"/>
      <c r="R8" s="285"/>
      <c r="S8" s="27"/>
    </row>
    <row r="9" spans="1:1024" ht="15.95" customHeight="1">
      <c r="A9" s="22"/>
      <c r="B9" s="286" t="s">
        <v>20</v>
      </c>
      <c r="C9" s="286"/>
      <c r="D9" s="286"/>
      <c r="E9" s="286"/>
      <c r="F9" s="286"/>
      <c r="G9" s="286"/>
      <c r="H9" s="286"/>
      <c r="I9" s="292">
        <v>1</v>
      </c>
      <c r="J9" s="292"/>
      <c r="K9" s="43" t="s">
        <v>19</v>
      </c>
      <c r="L9" s="43"/>
      <c r="M9" s="293" t="s">
        <v>13</v>
      </c>
      <c r="N9" s="293"/>
      <c r="O9" s="293"/>
      <c r="P9" s="294" t="s">
        <v>14</v>
      </c>
      <c r="Q9" s="294"/>
      <c r="R9" s="294"/>
      <c r="S9" s="25"/>
    </row>
    <row r="10" spans="1:1024" ht="15.95" customHeight="1">
      <c r="A10" s="22"/>
      <c r="B10" s="284" t="s">
        <v>16</v>
      </c>
      <c r="C10" s="284"/>
      <c r="D10" s="285" t="s">
        <v>24</v>
      </c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</row>
    <row r="11" spans="1:1024" ht="15.95" customHeight="1">
      <c r="A11" s="22"/>
      <c r="B11" s="286" t="s">
        <v>15</v>
      </c>
      <c r="C11" s="286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</row>
    <row r="12" spans="1:1024" ht="6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024" ht="15.95" customHeight="1">
      <c r="A13" s="36"/>
      <c r="B13" s="287" t="s">
        <v>22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8"/>
      <c r="R13" s="21">
        <v>9</v>
      </c>
    </row>
    <row r="14" spans="1:1024" ht="6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024" ht="15.95" customHeight="1">
      <c r="A15" s="4"/>
      <c r="B15" s="4"/>
      <c r="C15" s="4"/>
      <c r="D15" s="289" t="s">
        <v>6</v>
      </c>
      <c r="E15" s="290"/>
      <c r="F15" s="290"/>
      <c r="G15" s="290"/>
      <c r="H15" s="290"/>
      <c r="I15" s="290"/>
      <c r="J15" s="290"/>
      <c r="K15" s="290"/>
      <c r="L15" s="290"/>
      <c r="M15" s="290"/>
      <c r="N15" s="291"/>
      <c r="O15" s="8"/>
      <c r="P15" s="287" t="s">
        <v>23</v>
      </c>
      <c r="Q15" s="288"/>
      <c r="R15" s="21">
        <f>IF($R$13=2,1,ROUNDDOWN(R13*0.4,0))</f>
        <v>3</v>
      </c>
    </row>
    <row r="16" spans="1:1024" ht="145.5" customHeight="1">
      <c r="A16" s="5"/>
      <c r="B16" s="114"/>
      <c r="C16" s="113" t="s">
        <v>94</v>
      </c>
      <c r="D16" s="40"/>
      <c r="E16" s="40" t="s">
        <v>25</v>
      </c>
      <c r="F16" s="40" t="s">
        <v>214</v>
      </c>
      <c r="G16" s="40" t="s">
        <v>215</v>
      </c>
      <c r="H16" s="40" t="s">
        <v>216</v>
      </c>
      <c r="I16" s="40" t="s">
        <v>96</v>
      </c>
      <c r="J16" s="40" t="s">
        <v>56</v>
      </c>
      <c r="K16" s="40" t="s">
        <v>217</v>
      </c>
      <c r="L16" s="40" t="s">
        <v>218</v>
      </c>
      <c r="M16" s="40" t="s">
        <v>219</v>
      </c>
      <c r="N16" s="15"/>
      <c r="O16" s="12"/>
      <c r="P16" s="12"/>
    </row>
    <row r="17" spans="1:1024">
      <c r="A17" s="5"/>
      <c r="B17" s="302"/>
      <c r="C17" s="302"/>
      <c r="D17" s="289" t="s">
        <v>7</v>
      </c>
      <c r="E17" s="290"/>
      <c r="F17" s="290"/>
      <c r="G17" s="290"/>
      <c r="H17" s="290"/>
      <c r="I17" s="290"/>
      <c r="J17" s="290"/>
      <c r="K17" s="290"/>
      <c r="L17" s="290"/>
      <c r="M17" s="290"/>
      <c r="N17" s="291"/>
      <c r="O17" s="13" t="s">
        <v>8</v>
      </c>
      <c r="P17" s="30"/>
    </row>
    <row r="18" spans="1:1024" ht="15.75" customHeight="1">
      <c r="A18" s="5"/>
      <c r="B18" s="303"/>
      <c r="C18" s="303"/>
      <c r="D18" s="11"/>
      <c r="E18" s="6">
        <v>1</v>
      </c>
      <c r="F18" s="6">
        <v>1</v>
      </c>
      <c r="G18" s="6">
        <v>1</v>
      </c>
      <c r="H18" s="6">
        <v>3</v>
      </c>
      <c r="I18" s="6">
        <v>3</v>
      </c>
      <c r="J18" s="6">
        <v>3</v>
      </c>
      <c r="K18" s="6">
        <v>3</v>
      </c>
      <c r="L18" s="6">
        <v>3</v>
      </c>
      <c r="M18" s="6">
        <v>3</v>
      </c>
      <c r="N18" s="6"/>
      <c r="O18" s="16">
        <f>SUM(D$18:N$18)</f>
        <v>21</v>
      </c>
      <c r="P18" s="29"/>
    </row>
    <row r="19" spans="1:1024" s="19" customFormat="1" ht="48">
      <c r="A19" s="17"/>
      <c r="B19" s="121" t="s">
        <v>3</v>
      </c>
      <c r="C19" s="115" t="s">
        <v>4</v>
      </c>
      <c r="D19" s="304" t="s">
        <v>5</v>
      </c>
      <c r="E19" s="305"/>
      <c r="F19" s="305"/>
      <c r="G19" s="305"/>
      <c r="H19" s="305"/>
      <c r="I19" s="305"/>
      <c r="J19" s="305"/>
      <c r="K19" s="305"/>
      <c r="L19" s="305"/>
      <c r="M19" s="305"/>
      <c r="N19" s="306"/>
      <c r="O19" s="28" t="s">
        <v>17</v>
      </c>
      <c r="P19" s="28" t="s">
        <v>21</v>
      </c>
      <c r="Q19" s="28" t="s">
        <v>18</v>
      </c>
      <c r="R19" s="28" t="s">
        <v>10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</row>
    <row r="20" spans="1:1024" ht="18.75">
      <c r="A20" s="7"/>
      <c r="B20" s="95">
        <v>1</v>
      </c>
      <c r="C20" s="61" t="s">
        <v>95</v>
      </c>
      <c r="D20" s="131"/>
      <c r="E20" s="122">
        <v>95</v>
      </c>
      <c r="F20" s="122">
        <v>90</v>
      </c>
      <c r="G20" s="122">
        <v>96</v>
      </c>
      <c r="H20" s="194">
        <v>100</v>
      </c>
      <c r="I20" s="194">
        <v>95</v>
      </c>
      <c r="J20" s="194">
        <v>93</v>
      </c>
      <c r="K20" s="195">
        <v>80</v>
      </c>
      <c r="L20" s="196">
        <v>95</v>
      </c>
      <c r="M20" s="194">
        <v>88</v>
      </c>
      <c r="N20" s="48"/>
      <c r="O20" s="49">
        <f t="shared" ref="O20" si="0">((D20*$D$18+E20*$E$18+F20*$F$18+G20*$G$18+H20*$H$18+I20*$I$18+J20*$J$18+K20*$K$18+$L$18*L20+$M$18*M20+$N$18*N20)/$O$18)*0.9</f>
        <v>82.8857142857143</v>
      </c>
      <c r="P20" s="49">
        <v>45</v>
      </c>
      <c r="Q20" s="50">
        <f>P20*0.1</f>
        <v>4.5</v>
      </c>
      <c r="R20" s="50">
        <f>O20+Q20</f>
        <v>87.3857142857143</v>
      </c>
    </row>
    <row r="21" spans="1:1024" ht="18.75">
      <c r="A21" s="7"/>
      <c r="B21" s="47">
        <v>2</v>
      </c>
      <c r="C21" s="61" t="s">
        <v>98</v>
      </c>
      <c r="D21" s="131"/>
      <c r="E21" s="122">
        <v>90</v>
      </c>
      <c r="F21" s="122">
        <v>91</v>
      </c>
      <c r="G21" s="122">
        <v>80</v>
      </c>
      <c r="H21" s="194">
        <v>64</v>
      </c>
      <c r="I21" s="194">
        <v>85</v>
      </c>
      <c r="J21" s="194">
        <v>74</v>
      </c>
      <c r="K21" s="195">
        <v>85</v>
      </c>
      <c r="L21" s="196">
        <v>80</v>
      </c>
      <c r="M21" s="194">
        <v>88</v>
      </c>
      <c r="N21" s="48"/>
      <c r="O21" s="49">
        <f t="shared" ref="O21" si="1">(D21*$D$18+E21*$E$18+F21*$F$18+G21*$G$18+H21*$H$18+I21*$I$18+J21*$J$18+K21*$K$18+$L$18*L21+$M$18*M21+$N$18*N21)/$O$18</f>
        <v>80.428571428571431</v>
      </c>
      <c r="P21" s="49">
        <v>25</v>
      </c>
      <c r="Q21" s="50">
        <f t="shared" ref="Q21:Q28" si="2">P21*0.1</f>
        <v>2.5</v>
      </c>
      <c r="R21" s="50">
        <f t="shared" ref="R21:R28" si="3">O21+Q21</f>
        <v>82.928571428571431</v>
      </c>
    </row>
    <row r="22" spans="1:1024" ht="19.5" thickBot="1">
      <c r="A22" s="7"/>
      <c r="B22" s="97">
        <v>3</v>
      </c>
      <c r="C22" s="100" t="s">
        <v>97</v>
      </c>
      <c r="D22" s="140"/>
      <c r="E22" s="134">
        <v>95</v>
      </c>
      <c r="F22" s="134">
        <v>80</v>
      </c>
      <c r="G22" s="134">
        <v>92</v>
      </c>
      <c r="H22" s="203">
        <v>96</v>
      </c>
      <c r="I22" s="203">
        <v>90</v>
      </c>
      <c r="J22" s="203">
        <v>82</v>
      </c>
      <c r="K22" s="204">
        <v>95</v>
      </c>
      <c r="L22" s="205">
        <v>90</v>
      </c>
      <c r="M22" s="203">
        <v>98</v>
      </c>
      <c r="N22" s="91"/>
      <c r="O22" s="92">
        <f>((D22*$D$18+E22*$E$18+F22*$F$18+G22*$G$18+H22*$H$18+I22*$I$18+J22*$J$18+K22*$K$18+$L$18*L22+$M$18*M22+$N$18*N22)/$O$18)*0.9</f>
        <v>82.285714285714292</v>
      </c>
      <c r="P22" s="92"/>
      <c r="Q22" s="93">
        <f t="shared" si="2"/>
        <v>0</v>
      </c>
      <c r="R22" s="93">
        <f t="shared" si="3"/>
        <v>82.285714285714292</v>
      </c>
    </row>
    <row r="23" spans="1:1024" ht="18.75">
      <c r="A23" s="7"/>
      <c r="B23" s="51">
        <v>4</v>
      </c>
      <c r="C23" s="82" t="s">
        <v>99</v>
      </c>
      <c r="D23" s="138"/>
      <c r="E23" s="127">
        <v>74</v>
      </c>
      <c r="F23" s="127">
        <v>62</v>
      </c>
      <c r="G23" s="127">
        <v>74</v>
      </c>
      <c r="H23" s="199">
        <v>75</v>
      </c>
      <c r="I23" s="199">
        <v>74</v>
      </c>
      <c r="J23" s="199">
        <v>74</v>
      </c>
      <c r="K23" s="200">
        <v>80</v>
      </c>
      <c r="L23" s="201">
        <v>85</v>
      </c>
      <c r="M23" s="199">
        <v>60</v>
      </c>
      <c r="N23" s="202"/>
      <c r="O23" s="54">
        <f t="shared" ref="O23" si="4">(D23*$D$18+E23*$E$18+F23*$F$18+G23*$G$18+H23*$H$18+I23*$I$18+J23*$J$18+K23*$K$18+$L$18*L23+$M$18*M23+$N$18*N23)/$O$18</f>
        <v>74</v>
      </c>
      <c r="P23" s="54"/>
      <c r="Q23" s="55">
        <f t="shared" si="2"/>
        <v>0</v>
      </c>
      <c r="R23" s="55">
        <f t="shared" si="3"/>
        <v>74</v>
      </c>
    </row>
    <row r="24" spans="1:1024" ht="18.75" hidden="1">
      <c r="A24" s="7"/>
      <c r="B24" s="47">
        <v>5</v>
      </c>
      <c r="C24" s="61"/>
      <c r="D24" s="131"/>
      <c r="E24" s="122"/>
      <c r="F24" s="122"/>
      <c r="G24" s="122"/>
      <c r="H24" s="194"/>
      <c r="I24" s="194"/>
      <c r="J24" s="194"/>
      <c r="K24" s="195"/>
      <c r="L24" s="196"/>
      <c r="M24" s="194"/>
      <c r="N24" s="48"/>
      <c r="O24" s="49">
        <f t="shared" ref="O24" si="5">((D24*$D$18+E24*$E$18+F24*$F$18+G24*$G$18+H24*$H$18+I24*$I$18+J24*$J$18+K24*$K$18+$L$18*L24+$M$18*M24+$N$18*N24)/$O$18)*0.9</f>
        <v>0</v>
      </c>
      <c r="P24" s="49"/>
      <c r="Q24" s="50">
        <f t="shared" si="2"/>
        <v>0</v>
      </c>
      <c r="R24" s="50">
        <f t="shared" si="3"/>
        <v>0</v>
      </c>
    </row>
    <row r="25" spans="1:1024" ht="18.75" hidden="1">
      <c r="A25" s="7"/>
      <c r="B25" s="47">
        <v>6</v>
      </c>
      <c r="C25" s="61"/>
      <c r="D25" s="131"/>
      <c r="E25" s="131"/>
      <c r="F25" s="131"/>
      <c r="G25" s="131"/>
      <c r="H25" s="123"/>
      <c r="I25" s="124"/>
      <c r="J25" s="124"/>
      <c r="K25" s="124"/>
      <c r="L25" s="48"/>
      <c r="M25" s="48"/>
      <c r="N25" s="48"/>
      <c r="O25" s="49">
        <f t="shared" ref="O25:O28" si="6">(D25*$D$18+E25*$E$18+F25*$F$18+G25*$G$18+H25*$H$18+I25*$I$18+J25*$J$18+K25*$K$18+$L$18*L25+$M$18*M25+$N$18*N25)/$O$18</f>
        <v>0</v>
      </c>
      <c r="P25" s="49"/>
      <c r="Q25" s="50">
        <f t="shared" si="2"/>
        <v>0</v>
      </c>
      <c r="R25" s="50">
        <f t="shared" ref="R25:R26" si="7">O25+Q25</f>
        <v>0</v>
      </c>
    </row>
    <row r="26" spans="1:1024" ht="18.75" hidden="1">
      <c r="B26" s="47">
        <v>7</v>
      </c>
      <c r="C26" s="61"/>
      <c r="D26" s="131"/>
      <c r="E26" s="131"/>
      <c r="F26" s="131"/>
      <c r="G26" s="131"/>
      <c r="H26" s="123"/>
      <c r="I26" s="124"/>
      <c r="J26" s="124"/>
      <c r="K26" s="124"/>
      <c r="L26" s="48"/>
      <c r="M26" s="48"/>
      <c r="N26" s="63"/>
      <c r="O26" s="49">
        <f t="shared" si="6"/>
        <v>0</v>
      </c>
      <c r="P26" s="34"/>
      <c r="Q26" s="50">
        <f t="shared" si="2"/>
        <v>0</v>
      </c>
      <c r="R26" s="50">
        <f t="shared" si="7"/>
        <v>0</v>
      </c>
    </row>
    <row r="27" spans="1:1024" ht="18.75" hidden="1">
      <c r="A27" s="7"/>
      <c r="B27" s="47">
        <v>8</v>
      </c>
      <c r="C27" s="61"/>
      <c r="D27" s="131"/>
      <c r="E27" s="122"/>
      <c r="F27" s="122"/>
      <c r="G27" s="122"/>
      <c r="H27" s="194"/>
      <c r="I27" s="194"/>
      <c r="J27" s="194"/>
      <c r="K27" s="195"/>
      <c r="L27" s="196"/>
      <c r="M27" s="194"/>
      <c r="N27" s="48"/>
      <c r="O27" s="49">
        <f t="shared" si="6"/>
        <v>0</v>
      </c>
      <c r="P27" s="49"/>
      <c r="Q27" s="50">
        <f t="shared" si="2"/>
        <v>0</v>
      </c>
      <c r="R27" s="50">
        <f t="shared" si="3"/>
        <v>0</v>
      </c>
    </row>
    <row r="28" spans="1:1024" ht="18.75" hidden="1">
      <c r="B28" s="47">
        <v>9</v>
      </c>
      <c r="C28" s="61"/>
      <c r="D28" s="131"/>
      <c r="E28" s="122"/>
      <c r="F28" s="122"/>
      <c r="G28" s="122"/>
      <c r="H28" s="194"/>
      <c r="I28" s="194"/>
      <c r="J28" s="194"/>
      <c r="K28" s="195"/>
      <c r="L28" s="196"/>
      <c r="M28" s="194"/>
      <c r="N28" s="63"/>
      <c r="O28" s="49">
        <f t="shared" si="6"/>
        <v>0</v>
      </c>
      <c r="P28" s="34"/>
      <c r="Q28" s="50">
        <f t="shared" si="2"/>
        <v>0</v>
      </c>
      <c r="R28" s="50">
        <f t="shared" si="3"/>
        <v>0</v>
      </c>
    </row>
    <row r="29" spans="1:1024" ht="15.75">
      <c r="O29" s="33"/>
      <c r="P29" s="35"/>
      <c r="Q29" s="32"/>
      <c r="R29" s="31"/>
    </row>
    <row r="30" spans="1:1024" ht="15.95" customHeight="1">
      <c r="A30" s="307" t="s">
        <v>228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AMA30"/>
      <c r="AMB30"/>
      <c r="AMC30"/>
      <c r="AMD30"/>
      <c r="AME30"/>
      <c r="AMF30"/>
      <c r="AMG30"/>
      <c r="AMH30"/>
      <c r="AMI30"/>
      <c r="AMJ30"/>
    </row>
    <row r="31" spans="1:1024" ht="9" customHeight="1">
      <c r="A31" s="112"/>
      <c r="B31" s="112"/>
      <c r="C31" s="112"/>
      <c r="D31" s="112"/>
      <c r="E31" s="112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AMA31"/>
      <c r="AMB31"/>
      <c r="AMC31"/>
      <c r="AMD31"/>
      <c r="AME31"/>
      <c r="AMF31"/>
      <c r="AMG31"/>
      <c r="AMH31"/>
      <c r="AMI31"/>
      <c r="AMJ31"/>
    </row>
    <row r="32" spans="1:1024" ht="15.95" customHeight="1">
      <c r="A32" s="308" t="s">
        <v>9</v>
      </c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AMA32"/>
      <c r="AMB32"/>
      <c r="AMC32"/>
      <c r="AMD32"/>
      <c r="AME32"/>
      <c r="AMF32"/>
      <c r="AMG32"/>
      <c r="AMH32"/>
      <c r="AMI32"/>
      <c r="AMJ32"/>
    </row>
    <row r="33" spans="1:1024" s="2" customFormat="1" ht="18.75" customHeight="1">
      <c r="A33" s="299" t="s">
        <v>220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</row>
    <row r="34" spans="1:1024" s="2" customFormat="1" ht="18.75" customHeight="1">
      <c r="A34" s="299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</row>
    <row r="35" spans="1:1024" s="2" customFormat="1" ht="18.75" customHeight="1">
      <c r="A35" s="299" t="s">
        <v>222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</row>
    <row r="36" spans="1:1024" s="2" customFormat="1" ht="18.75" customHeight="1">
      <c r="A36" s="300"/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</row>
    <row r="37" spans="1:1024" ht="18.75" customHeight="1">
      <c r="A37" s="300" t="s">
        <v>223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48" spans="1:1024" ht="15.75">
      <c r="A48" s="297" t="s">
        <v>0</v>
      </c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</row>
    <row r="49" spans="1:18" ht="15.75">
      <c r="A49" s="297" t="s">
        <v>1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</row>
    <row r="50" spans="1:18" ht="15.75">
      <c r="A50" s="301" t="s">
        <v>40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</row>
    <row r="51" spans="1:18" ht="15.75">
      <c r="A51" s="298" t="s">
        <v>227</v>
      </c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</row>
    <row r="52" spans="1:18" ht="15.75">
      <c r="A52" s="298" t="s">
        <v>72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</row>
    <row r="53" spans="1:18" ht="15.75">
      <c r="A53" s="310" t="s">
        <v>2</v>
      </c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117"/>
    </row>
    <row r="54" spans="1:18" ht="131.25" customHeight="1">
      <c r="A54" s="24"/>
      <c r="B54" s="295" t="s">
        <v>221</v>
      </c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</row>
    <row r="55" spans="1:18" ht="18.75">
      <c r="A55" s="22"/>
      <c r="B55" s="284" t="s">
        <v>11</v>
      </c>
      <c r="C55" s="284"/>
      <c r="D55" s="284"/>
      <c r="E55" s="284"/>
      <c r="F55" s="284"/>
      <c r="G55" s="284"/>
      <c r="H55" s="284"/>
      <c r="I55" s="284"/>
      <c r="J55" s="284"/>
      <c r="K55" s="284"/>
      <c r="L55" s="285" t="s">
        <v>71</v>
      </c>
      <c r="M55" s="285"/>
      <c r="N55" s="285"/>
      <c r="O55" s="42" t="s">
        <v>12</v>
      </c>
      <c r="P55" s="285" t="s">
        <v>79</v>
      </c>
      <c r="Q55" s="285"/>
      <c r="R55" s="285"/>
    </row>
    <row r="56" spans="1:18" ht="18.75">
      <c r="A56" s="22"/>
      <c r="B56" s="286" t="s">
        <v>20</v>
      </c>
      <c r="C56" s="286"/>
      <c r="D56" s="286"/>
      <c r="E56" s="286"/>
      <c r="F56" s="286"/>
      <c r="G56" s="286"/>
      <c r="H56" s="286"/>
      <c r="I56" s="292">
        <v>1</v>
      </c>
      <c r="J56" s="292"/>
      <c r="K56" s="43" t="s">
        <v>19</v>
      </c>
      <c r="L56" s="45"/>
      <c r="M56" s="293" t="s">
        <v>13</v>
      </c>
      <c r="N56" s="293"/>
      <c r="O56" s="293"/>
      <c r="P56" s="294" t="s">
        <v>14</v>
      </c>
      <c r="Q56" s="294"/>
      <c r="R56" s="294"/>
    </row>
    <row r="57" spans="1:18" ht="18.75">
      <c r="A57" s="22"/>
      <c r="B57" s="284" t="s">
        <v>16</v>
      </c>
      <c r="C57" s="284"/>
      <c r="D57" s="285" t="s">
        <v>26</v>
      </c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</row>
    <row r="58" spans="1:18" ht="18.75">
      <c r="A58" s="22"/>
      <c r="B58" s="286" t="s">
        <v>15</v>
      </c>
      <c r="C58" s="286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</row>
    <row r="59" spans="1:18" ht="15.7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8" ht="15.75">
      <c r="A60" s="36"/>
      <c r="B60" s="287" t="s">
        <v>22</v>
      </c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8"/>
      <c r="R60" s="21">
        <v>8</v>
      </c>
    </row>
    <row r="61" spans="1:18" ht="15.7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8" ht="15.75">
      <c r="A62" s="4"/>
      <c r="B62" s="4"/>
      <c r="C62" s="4"/>
      <c r="D62" s="289" t="s">
        <v>6</v>
      </c>
      <c r="E62" s="290"/>
      <c r="F62" s="290"/>
      <c r="G62" s="290"/>
      <c r="H62" s="290"/>
      <c r="I62" s="290"/>
      <c r="J62" s="290"/>
      <c r="K62" s="290"/>
      <c r="L62" s="290"/>
      <c r="M62" s="290"/>
      <c r="N62" s="291"/>
      <c r="O62" s="8"/>
      <c r="P62" s="287" t="s">
        <v>23</v>
      </c>
      <c r="Q62" s="288"/>
      <c r="R62" s="21">
        <f>IF($R$60=2,1,ROUNDDOWN(R60*0.4,0))</f>
        <v>3</v>
      </c>
    </row>
    <row r="63" spans="1:18" ht="150.75" customHeight="1">
      <c r="A63" s="5"/>
      <c r="B63" s="114"/>
      <c r="C63" s="113" t="s">
        <v>107</v>
      </c>
      <c r="D63" s="40"/>
      <c r="E63" s="40" t="s">
        <v>25</v>
      </c>
      <c r="F63" s="40" t="s">
        <v>214</v>
      </c>
      <c r="G63" s="40" t="s">
        <v>215</v>
      </c>
      <c r="H63" s="40" t="s">
        <v>96</v>
      </c>
      <c r="I63" s="40" t="s">
        <v>224</v>
      </c>
      <c r="J63" s="40" t="s">
        <v>56</v>
      </c>
      <c r="K63" s="40" t="s">
        <v>59</v>
      </c>
      <c r="L63" s="44" t="s">
        <v>100</v>
      </c>
      <c r="M63" s="44" t="s">
        <v>225</v>
      </c>
      <c r="N63" s="15"/>
      <c r="O63" s="12"/>
      <c r="P63" s="12"/>
    </row>
    <row r="64" spans="1:18">
      <c r="A64" s="5"/>
      <c r="B64" s="302"/>
      <c r="C64" s="302"/>
      <c r="D64" s="289" t="s">
        <v>7</v>
      </c>
      <c r="E64" s="290"/>
      <c r="F64" s="290"/>
      <c r="G64" s="290"/>
      <c r="H64" s="290"/>
      <c r="I64" s="290"/>
      <c r="J64" s="290"/>
      <c r="K64" s="290"/>
      <c r="L64" s="290"/>
      <c r="M64" s="290"/>
      <c r="N64" s="291"/>
      <c r="O64" s="13" t="s">
        <v>8</v>
      </c>
      <c r="P64" s="30"/>
    </row>
    <row r="65" spans="1:18">
      <c r="A65" s="5"/>
      <c r="B65" s="303"/>
      <c r="C65" s="303"/>
      <c r="D65" s="11"/>
      <c r="E65" s="6">
        <v>1</v>
      </c>
      <c r="F65" s="6">
        <v>1</v>
      </c>
      <c r="G65" s="6">
        <v>1</v>
      </c>
      <c r="H65" s="6">
        <v>3</v>
      </c>
      <c r="I65" s="6">
        <v>3</v>
      </c>
      <c r="J65" s="6">
        <v>3</v>
      </c>
      <c r="K65" s="6">
        <v>3</v>
      </c>
      <c r="L65" s="6">
        <v>3</v>
      </c>
      <c r="M65" s="6">
        <v>3</v>
      </c>
      <c r="N65" s="6"/>
      <c r="O65" s="16">
        <f>SUM(D$65:N$65)</f>
        <v>21</v>
      </c>
      <c r="P65" s="29"/>
    </row>
    <row r="66" spans="1:18" ht="48">
      <c r="A66" s="17"/>
      <c r="B66" s="121" t="s">
        <v>3</v>
      </c>
      <c r="C66" s="121" t="s">
        <v>4</v>
      </c>
      <c r="D66" s="304" t="s">
        <v>5</v>
      </c>
      <c r="E66" s="305"/>
      <c r="F66" s="305"/>
      <c r="G66" s="305"/>
      <c r="H66" s="305"/>
      <c r="I66" s="305"/>
      <c r="J66" s="305"/>
      <c r="K66" s="305"/>
      <c r="L66" s="305"/>
      <c r="M66" s="305"/>
      <c r="N66" s="306"/>
      <c r="O66" s="28" t="s">
        <v>17</v>
      </c>
      <c r="P66" s="28" t="s">
        <v>21</v>
      </c>
      <c r="Q66" s="28" t="s">
        <v>18</v>
      </c>
      <c r="R66" s="28" t="s">
        <v>10</v>
      </c>
    </row>
    <row r="67" spans="1:18" ht="18.75">
      <c r="A67" s="7"/>
      <c r="B67" s="95">
        <v>1</v>
      </c>
      <c r="C67" s="83" t="s">
        <v>104</v>
      </c>
      <c r="D67" s="142"/>
      <c r="E67" s="122">
        <v>90</v>
      </c>
      <c r="F67" s="125">
        <v>98</v>
      </c>
      <c r="G67" s="122">
        <v>90</v>
      </c>
      <c r="H67" s="198">
        <v>90</v>
      </c>
      <c r="I67" s="194">
        <v>96</v>
      </c>
      <c r="J67" s="194">
        <v>90</v>
      </c>
      <c r="K67" s="194">
        <v>85</v>
      </c>
      <c r="L67" s="194">
        <v>85</v>
      </c>
      <c r="M67" s="198">
        <v>90</v>
      </c>
      <c r="N67" s="53"/>
      <c r="O67" s="54">
        <f t="shared" ref="O67" si="8">((D67*$D$65+E67*$E$65+F67*$F$65+G67*$G$65+H67*$H$65+I67*$I$65+J67*$J$65+K67*$K$65+$L$65*L67+$M$65*M67+$N$65*N67)/$O$65)*0.9</f>
        <v>80.828571428571436</v>
      </c>
      <c r="P67" s="54">
        <v>30</v>
      </c>
      <c r="Q67" s="50">
        <f>P67*0.1</f>
        <v>3</v>
      </c>
      <c r="R67" s="50">
        <f>O67+Q67</f>
        <v>83.828571428571436</v>
      </c>
    </row>
    <row r="68" spans="1:18" ht="18.75">
      <c r="A68" s="7"/>
      <c r="B68" s="95">
        <v>2</v>
      </c>
      <c r="C68" s="68" t="s">
        <v>102</v>
      </c>
      <c r="D68" s="125"/>
      <c r="E68" s="122">
        <v>92</v>
      </c>
      <c r="F68" s="125">
        <v>95</v>
      </c>
      <c r="G68" s="122">
        <v>91</v>
      </c>
      <c r="H68" s="198">
        <v>91</v>
      </c>
      <c r="I68" s="194">
        <v>98</v>
      </c>
      <c r="J68" s="194">
        <v>92</v>
      </c>
      <c r="K68" s="194">
        <v>92</v>
      </c>
      <c r="L68" s="194">
        <v>92</v>
      </c>
      <c r="M68" s="198">
        <v>90</v>
      </c>
      <c r="N68" s="48"/>
      <c r="O68" s="49">
        <f>((D68*$D$65+E68*$E$65+F68*$F$65+G68*$G$65+H68*$H$65+I68*$I$65+J68*$J$65+K68*$K$65+$L$65*L68+$M$65*M68+$N$65*N68)/$O$65)*0.9</f>
        <v>83.271428571428572</v>
      </c>
      <c r="P68" s="49"/>
      <c r="Q68" s="50">
        <f t="shared" ref="Q68:Q72" si="9">P68*0.1</f>
        <v>0</v>
      </c>
      <c r="R68" s="50">
        <f>O68+Q68</f>
        <v>83.271428571428572</v>
      </c>
    </row>
    <row r="69" spans="1:18" ht="19.5" thickBot="1">
      <c r="A69" s="7"/>
      <c r="B69" s="108">
        <v>3</v>
      </c>
      <c r="C69" s="90" t="s">
        <v>103</v>
      </c>
      <c r="D69" s="133"/>
      <c r="E69" s="134">
        <v>90</v>
      </c>
      <c r="F69" s="133">
        <v>98</v>
      </c>
      <c r="G69" s="134">
        <v>90</v>
      </c>
      <c r="H69" s="208">
        <v>90</v>
      </c>
      <c r="I69" s="203">
        <v>96</v>
      </c>
      <c r="J69" s="203">
        <v>90</v>
      </c>
      <c r="K69" s="203">
        <v>85</v>
      </c>
      <c r="L69" s="203">
        <v>85</v>
      </c>
      <c r="M69" s="208">
        <v>90</v>
      </c>
      <c r="N69" s="91"/>
      <c r="O69" s="92">
        <f t="shared" ref="O69" si="10">((D69*$D$65+E69*$E$65+F69*$F$65+G69*$G$65+H69*$H$65+I69*$I$65+J69*$J$65+K69*$K$65+$L$65*L69+$M$65*M69+$N$65*N69)/$O$65)*0.9</f>
        <v>80.828571428571436</v>
      </c>
      <c r="P69" s="92">
        <v>16</v>
      </c>
      <c r="Q69" s="93">
        <f t="shared" si="9"/>
        <v>1.6</v>
      </c>
      <c r="R69" s="93">
        <f t="shared" ref="R69:R72" si="11">O69+Q69</f>
        <v>82.428571428571431</v>
      </c>
    </row>
    <row r="70" spans="1:18" ht="18.75">
      <c r="A70" s="7"/>
      <c r="B70" s="51">
        <v>4</v>
      </c>
      <c r="C70" s="83" t="s">
        <v>101</v>
      </c>
      <c r="D70" s="142"/>
      <c r="E70" s="127">
        <v>95</v>
      </c>
      <c r="F70" s="126">
        <v>93</v>
      </c>
      <c r="G70" s="127">
        <v>90</v>
      </c>
      <c r="H70" s="199">
        <v>90</v>
      </c>
      <c r="I70" s="199">
        <v>99</v>
      </c>
      <c r="J70" s="199">
        <v>82</v>
      </c>
      <c r="K70" s="206">
        <v>93</v>
      </c>
      <c r="L70" s="199">
        <v>90</v>
      </c>
      <c r="M70" s="206">
        <v>90</v>
      </c>
      <c r="N70" s="207"/>
      <c r="O70" s="54">
        <f>((D70*$D$65+E70*$E$65+F70*$F$65+G70*$G$65+H70*$H$65+I70*$I$65+J70*$J$65+K70*$K$65+$L$65*L70+$M$65*M70+$N$65*N70)/$O$65)*0.9</f>
        <v>81.857142857142861</v>
      </c>
      <c r="P70" s="54">
        <v>3</v>
      </c>
      <c r="Q70" s="55">
        <f t="shared" si="9"/>
        <v>0.30000000000000004</v>
      </c>
      <c r="R70" s="55">
        <f t="shared" si="11"/>
        <v>82.157142857142858</v>
      </c>
    </row>
    <row r="71" spans="1:18" ht="18.75">
      <c r="A71" s="7"/>
      <c r="B71" s="95">
        <v>5</v>
      </c>
      <c r="C71" s="83" t="s">
        <v>106</v>
      </c>
      <c r="D71" s="126"/>
      <c r="E71" s="122">
        <v>62</v>
      </c>
      <c r="F71" s="125">
        <v>78</v>
      </c>
      <c r="G71" s="122">
        <v>74</v>
      </c>
      <c r="H71" s="194">
        <v>74</v>
      </c>
      <c r="I71" s="194">
        <v>76</v>
      </c>
      <c r="J71" s="194">
        <v>74</v>
      </c>
      <c r="K71" s="198">
        <v>75</v>
      </c>
      <c r="L71" s="194">
        <v>75</v>
      </c>
      <c r="M71" s="198">
        <v>75</v>
      </c>
      <c r="N71" s="53"/>
      <c r="O71" s="49">
        <f t="shared" ref="O71:O73" si="12">((D71*$D$65+E71*$E$65+F71*$F$65+G71*$G$65+H71*$H$65+I71*$I$65+J71*$J$65+K71*$K$65+$L$65*L71+$M$65*M71+$N$65*N71)/$O$65)*0.9</f>
        <v>66.899999999999991</v>
      </c>
      <c r="P71" s="54"/>
      <c r="Q71" s="50">
        <f>P71*0.1</f>
        <v>0</v>
      </c>
      <c r="R71" s="50">
        <f>O71+Q71</f>
        <v>66.899999999999991</v>
      </c>
    </row>
    <row r="72" spans="1:18" ht="18.75">
      <c r="A72" s="7"/>
      <c r="B72" s="51">
        <v>6</v>
      </c>
      <c r="C72" s="83" t="s">
        <v>226</v>
      </c>
      <c r="D72" s="83"/>
      <c r="E72" s="122">
        <v>62</v>
      </c>
      <c r="F72" s="125">
        <v>78</v>
      </c>
      <c r="G72" s="122">
        <v>74</v>
      </c>
      <c r="H72" s="194">
        <v>74</v>
      </c>
      <c r="I72" s="194">
        <v>76</v>
      </c>
      <c r="J72" s="194">
        <v>74</v>
      </c>
      <c r="K72" s="198">
        <v>75</v>
      </c>
      <c r="L72" s="194">
        <v>75</v>
      </c>
      <c r="M72" s="198">
        <v>75</v>
      </c>
      <c r="N72" s="53"/>
      <c r="O72" s="49">
        <f t="shared" si="12"/>
        <v>66.899999999999991</v>
      </c>
      <c r="P72" s="54"/>
      <c r="Q72" s="55">
        <f t="shared" si="9"/>
        <v>0</v>
      </c>
      <c r="R72" s="55">
        <f t="shared" si="11"/>
        <v>66.899999999999991</v>
      </c>
    </row>
    <row r="73" spans="1:18" ht="18.75">
      <c r="A73" s="7"/>
      <c r="B73" s="95">
        <v>7</v>
      </c>
      <c r="C73" s="68" t="s">
        <v>105</v>
      </c>
      <c r="D73" s="125"/>
      <c r="E73" s="122">
        <v>74</v>
      </c>
      <c r="F73" s="125">
        <v>76</v>
      </c>
      <c r="G73" s="122">
        <v>74</v>
      </c>
      <c r="H73" s="194">
        <v>74</v>
      </c>
      <c r="I73" s="194">
        <v>74</v>
      </c>
      <c r="J73" s="194">
        <v>74</v>
      </c>
      <c r="K73" s="198">
        <v>74</v>
      </c>
      <c r="L73" s="194">
        <v>74</v>
      </c>
      <c r="M73" s="198">
        <v>75</v>
      </c>
      <c r="N73" s="53"/>
      <c r="O73" s="49">
        <f t="shared" si="12"/>
        <v>66.814285714285717</v>
      </c>
      <c r="P73" s="54"/>
      <c r="Q73" s="55">
        <f t="shared" ref="Q73" si="13">P73*0.1</f>
        <v>0</v>
      </c>
      <c r="R73" s="55">
        <f t="shared" ref="R73" si="14">O73+Q73</f>
        <v>66.814285714285717</v>
      </c>
    </row>
    <row r="74" spans="1:18" ht="18.75" hidden="1">
      <c r="A74" s="7"/>
      <c r="B74" s="47"/>
      <c r="C74" s="68"/>
      <c r="D74" s="125"/>
      <c r="E74" s="122"/>
      <c r="F74" s="125"/>
      <c r="G74" s="122"/>
      <c r="H74" s="194"/>
      <c r="I74" s="194"/>
      <c r="J74" s="194"/>
      <c r="K74" s="198"/>
      <c r="L74" s="194"/>
      <c r="M74" s="198"/>
      <c r="N74" s="53"/>
      <c r="O74" s="49">
        <f t="shared" ref="O74:O78" si="15">((D74*$D$65+E74*$E$65+F74*$F$65+G74*$G$65+H74*$H$65+I74*$I$65+J74*$J$65+K74*$K$65+$L$65*L74+$M$65*M74+$N$65*N74)/$O$65)*0.9</f>
        <v>0</v>
      </c>
      <c r="P74" s="54"/>
      <c r="Q74" s="55">
        <f t="shared" ref="Q74:Q78" si="16">P74*0.1</f>
        <v>0</v>
      </c>
      <c r="R74" s="55">
        <f t="shared" ref="R74:R78" si="17">O74+Q74</f>
        <v>0</v>
      </c>
    </row>
    <row r="75" spans="1:18" ht="18.75" hidden="1">
      <c r="A75" s="7"/>
      <c r="B75" s="95"/>
      <c r="C75" s="68"/>
      <c r="D75" s="128"/>
      <c r="E75" s="122"/>
      <c r="F75" s="125"/>
      <c r="G75" s="122"/>
      <c r="H75" s="194"/>
      <c r="I75" s="194"/>
      <c r="J75" s="194"/>
      <c r="K75" s="198"/>
      <c r="L75" s="194"/>
      <c r="M75" s="198"/>
      <c r="N75" s="53"/>
      <c r="O75" s="49">
        <f t="shared" si="15"/>
        <v>0</v>
      </c>
      <c r="P75" s="54"/>
      <c r="Q75" s="55">
        <f t="shared" si="16"/>
        <v>0</v>
      </c>
      <c r="R75" s="55">
        <f t="shared" si="17"/>
        <v>0</v>
      </c>
    </row>
    <row r="76" spans="1:18" ht="18.75" hidden="1">
      <c r="A76" s="7"/>
      <c r="B76" s="47"/>
      <c r="C76" s="68"/>
      <c r="D76" s="125"/>
      <c r="E76" s="122"/>
      <c r="F76" s="125"/>
      <c r="G76" s="122"/>
      <c r="H76" s="194"/>
      <c r="I76" s="194"/>
      <c r="J76" s="194"/>
      <c r="K76" s="198"/>
      <c r="L76" s="194"/>
      <c r="M76" s="198"/>
      <c r="N76" s="53"/>
      <c r="O76" s="49">
        <f t="shared" si="15"/>
        <v>0</v>
      </c>
      <c r="P76" s="54"/>
      <c r="Q76" s="55">
        <f t="shared" si="16"/>
        <v>0</v>
      </c>
      <c r="R76" s="55">
        <f t="shared" si="17"/>
        <v>0</v>
      </c>
    </row>
    <row r="77" spans="1:18" ht="18.75" hidden="1">
      <c r="A77" s="7"/>
      <c r="B77" s="95"/>
      <c r="C77" s="68"/>
      <c r="D77" s="125"/>
      <c r="E77" s="122"/>
      <c r="F77" s="125"/>
      <c r="G77" s="122"/>
      <c r="H77" s="194"/>
      <c r="I77" s="194"/>
      <c r="J77" s="194"/>
      <c r="K77" s="198"/>
      <c r="L77" s="194"/>
      <c r="M77" s="198"/>
      <c r="N77" s="53"/>
      <c r="O77" s="49">
        <f t="shared" si="15"/>
        <v>0</v>
      </c>
      <c r="P77" s="54"/>
      <c r="Q77" s="55">
        <f t="shared" si="16"/>
        <v>0</v>
      </c>
      <c r="R77" s="55">
        <f t="shared" si="17"/>
        <v>0</v>
      </c>
    </row>
    <row r="78" spans="1:18" ht="18.75" hidden="1">
      <c r="A78" s="7"/>
      <c r="B78" s="95"/>
      <c r="C78" s="68"/>
      <c r="D78" s="130"/>
      <c r="E78" s="122"/>
      <c r="F78" s="125"/>
      <c r="G78" s="122"/>
      <c r="H78" s="194"/>
      <c r="I78" s="194"/>
      <c r="J78" s="194"/>
      <c r="K78" s="198"/>
      <c r="L78" s="194"/>
      <c r="M78" s="198"/>
      <c r="N78" s="53"/>
      <c r="O78" s="49">
        <f t="shared" si="15"/>
        <v>0</v>
      </c>
      <c r="P78" s="54"/>
      <c r="Q78" s="55">
        <f t="shared" si="16"/>
        <v>0</v>
      </c>
      <c r="R78" s="55">
        <f t="shared" si="17"/>
        <v>0</v>
      </c>
    </row>
    <row r="79" spans="1:18" ht="15.75">
      <c r="O79" s="33"/>
      <c r="P79" s="35"/>
      <c r="Q79" s="32"/>
      <c r="R79" s="31"/>
    </row>
    <row r="80" spans="1:18" ht="15.75">
      <c r="A80" s="307" t="s">
        <v>228</v>
      </c>
      <c r="B80" s="307"/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</row>
    <row r="81" spans="1:18" ht="15.75">
      <c r="A81" s="112"/>
      <c r="B81" s="112"/>
      <c r="C81" s="112"/>
      <c r="D81" s="112"/>
      <c r="E81" s="112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</row>
    <row r="82" spans="1:18" ht="15.75">
      <c r="A82" s="308" t="s">
        <v>9</v>
      </c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</row>
    <row r="83" spans="1:18" ht="15.75">
      <c r="A83" s="299" t="s">
        <v>220</v>
      </c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</row>
    <row r="84" spans="1:18" ht="15.75">
      <c r="A84" s="299"/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</row>
    <row r="85" spans="1:18" ht="15.75">
      <c r="A85" s="299" t="s">
        <v>222</v>
      </c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</row>
    <row r="86" spans="1:18" ht="15.75">
      <c r="A86" s="300"/>
      <c r="B86" s="300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</row>
    <row r="87" spans="1:18" ht="15.75">
      <c r="A87" s="300" t="s">
        <v>223</v>
      </c>
      <c r="B87" s="300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</row>
    <row r="98" spans="1:18" ht="15.75">
      <c r="A98" s="297" t="s">
        <v>0</v>
      </c>
      <c r="B98" s="297"/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</row>
    <row r="99" spans="1:18" ht="15.75">
      <c r="A99" s="297" t="s">
        <v>1</v>
      </c>
      <c r="B99" s="297"/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</row>
    <row r="100" spans="1:18" ht="15.75">
      <c r="A100" s="301" t="s">
        <v>40</v>
      </c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  <c r="Q100" s="301"/>
      <c r="R100" s="301"/>
    </row>
    <row r="101" spans="1:18" ht="15.75">
      <c r="A101" s="298" t="s">
        <v>229</v>
      </c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</row>
    <row r="102" spans="1:18" ht="15.75">
      <c r="A102" s="298" t="s">
        <v>72</v>
      </c>
      <c r="B102" s="298"/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</row>
    <row r="103" spans="1:18" ht="15.75">
      <c r="A103" s="310" t="s">
        <v>2</v>
      </c>
      <c r="B103" s="310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117"/>
    </row>
    <row r="104" spans="1:18" ht="132.75" customHeight="1">
      <c r="A104" s="24"/>
      <c r="B104" s="295" t="s">
        <v>221</v>
      </c>
      <c r="C104" s="296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</row>
    <row r="105" spans="1:18" ht="18.75">
      <c r="A105" s="22"/>
      <c r="B105" s="284" t="s">
        <v>11</v>
      </c>
      <c r="C105" s="284"/>
      <c r="D105" s="284"/>
      <c r="E105" s="284"/>
      <c r="F105" s="284"/>
      <c r="G105" s="284"/>
      <c r="H105" s="284"/>
      <c r="I105" s="284"/>
      <c r="J105" s="284"/>
      <c r="K105" s="284"/>
      <c r="L105" s="285" t="s">
        <v>71</v>
      </c>
      <c r="M105" s="285"/>
      <c r="N105" s="285"/>
      <c r="O105" s="42" t="s">
        <v>12</v>
      </c>
      <c r="P105" s="285" t="s">
        <v>79</v>
      </c>
      <c r="Q105" s="285"/>
      <c r="R105" s="285"/>
    </row>
    <row r="106" spans="1:18" ht="18.75">
      <c r="A106" s="22"/>
      <c r="B106" s="286" t="s">
        <v>20</v>
      </c>
      <c r="C106" s="286"/>
      <c r="D106" s="286"/>
      <c r="E106" s="286"/>
      <c r="F106" s="286"/>
      <c r="G106" s="286"/>
      <c r="H106" s="286"/>
      <c r="I106" s="292">
        <v>1</v>
      </c>
      <c r="J106" s="292"/>
      <c r="K106" s="43" t="s">
        <v>19</v>
      </c>
      <c r="L106" s="43"/>
      <c r="M106" s="293" t="s">
        <v>13</v>
      </c>
      <c r="N106" s="293"/>
      <c r="O106" s="293"/>
      <c r="P106" s="294" t="s">
        <v>14</v>
      </c>
      <c r="Q106" s="294"/>
      <c r="R106" s="294"/>
    </row>
    <row r="107" spans="1:18" ht="18.75">
      <c r="A107" s="22"/>
      <c r="B107" s="284" t="s">
        <v>16</v>
      </c>
      <c r="C107" s="284"/>
      <c r="D107" s="285" t="s">
        <v>28</v>
      </c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</row>
    <row r="108" spans="1:18" ht="18.75">
      <c r="A108" s="22"/>
      <c r="B108" s="286" t="s">
        <v>15</v>
      </c>
      <c r="C108" s="286"/>
      <c r="D108" s="309"/>
      <c r="E108" s="309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</row>
    <row r="109" spans="1:18" ht="15.7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</row>
    <row r="110" spans="1:18" ht="15.75">
      <c r="A110" s="36"/>
      <c r="B110" s="287" t="s">
        <v>22</v>
      </c>
      <c r="C110" s="287"/>
      <c r="D110" s="287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8"/>
      <c r="R110" s="21">
        <v>8</v>
      </c>
    </row>
    <row r="111" spans="1:18" ht="15.7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</row>
    <row r="112" spans="1:18" ht="15.75">
      <c r="A112" s="4"/>
      <c r="B112" s="4"/>
      <c r="C112" s="4"/>
      <c r="D112" s="289" t="s">
        <v>6</v>
      </c>
      <c r="E112" s="290"/>
      <c r="F112" s="290"/>
      <c r="G112" s="290"/>
      <c r="H112" s="290"/>
      <c r="I112" s="290"/>
      <c r="J112" s="290"/>
      <c r="K112" s="290"/>
      <c r="L112" s="290"/>
      <c r="M112" s="290"/>
      <c r="N112" s="291"/>
      <c r="O112" s="8"/>
      <c r="P112" s="287" t="s">
        <v>23</v>
      </c>
      <c r="Q112" s="288"/>
      <c r="R112" s="21">
        <f>IF($R$110=2,1,ROUNDDOWN(R110*0.4,0))</f>
        <v>3</v>
      </c>
    </row>
    <row r="113" spans="1:18" ht="132" customHeight="1">
      <c r="A113" s="5"/>
      <c r="B113" s="114"/>
      <c r="C113" s="113" t="s">
        <v>108</v>
      </c>
      <c r="D113" s="40"/>
      <c r="E113" s="40" t="s">
        <v>29</v>
      </c>
      <c r="F113" s="40" t="s">
        <v>214</v>
      </c>
      <c r="G113" s="40" t="s">
        <v>215</v>
      </c>
      <c r="H113" s="40" t="s">
        <v>96</v>
      </c>
      <c r="I113" s="40" t="s">
        <v>230</v>
      </c>
      <c r="J113" s="40" t="s">
        <v>56</v>
      </c>
      <c r="K113" s="40" t="s">
        <v>59</v>
      </c>
      <c r="L113" s="40" t="s">
        <v>231</v>
      </c>
      <c r="M113" s="40" t="s">
        <v>232</v>
      </c>
      <c r="N113" s="15"/>
      <c r="O113" s="12"/>
      <c r="P113" s="12"/>
    </row>
    <row r="114" spans="1:18">
      <c r="A114" s="5"/>
      <c r="B114" s="302"/>
      <c r="C114" s="302"/>
      <c r="D114" s="289" t="s">
        <v>7</v>
      </c>
      <c r="E114" s="290"/>
      <c r="F114" s="290"/>
      <c r="G114" s="290"/>
      <c r="H114" s="290"/>
      <c r="I114" s="290"/>
      <c r="J114" s="290"/>
      <c r="K114" s="290"/>
      <c r="L114" s="290"/>
      <c r="M114" s="290"/>
      <c r="N114" s="291"/>
      <c r="O114" s="13" t="s">
        <v>8</v>
      </c>
      <c r="P114" s="30"/>
    </row>
    <row r="115" spans="1:18">
      <c r="A115" s="5"/>
      <c r="B115" s="303"/>
      <c r="C115" s="303"/>
      <c r="D115" s="11"/>
      <c r="E115" s="6">
        <v>1</v>
      </c>
      <c r="F115" s="6">
        <v>1</v>
      </c>
      <c r="G115" s="6">
        <v>1</v>
      </c>
      <c r="H115" s="6">
        <v>3</v>
      </c>
      <c r="I115" s="6">
        <v>3</v>
      </c>
      <c r="J115" s="6">
        <v>3</v>
      </c>
      <c r="K115" s="6">
        <v>3</v>
      </c>
      <c r="L115" s="6">
        <v>3</v>
      </c>
      <c r="M115" s="6">
        <v>3</v>
      </c>
      <c r="N115" s="6"/>
      <c r="O115" s="16">
        <f>SUM(D$115:N$115)</f>
        <v>21</v>
      </c>
      <c r="P115" s="29"/>
    </row>
    <row r="116" spans="1:18" ht="48">
      <c r="A116" s="17"/>
      <c r="B116" s="121" t="s">
        <v>3</v>
      </c>
      <c r="C116" s="121" t="s">
        <v>4</v>
      </c>
      <c r="D116" s="304" t="s">
        <v>5</v>
      </c>
      <c r="E116" s="305"/>
      <c r="F116" s="305"/>
      <c r="G116" s="305"/>
      <c r="H116" s="305"/>
      <c r="I116" s="305"/>
      <c r="J116" s="305"/>
      <c r="K116" s="305"/>
      <c r="L116" s="305"/>
      <c r="M116" s="305"/>
      <c r="N116" s="306"/>
      <c r="O116" s="28" t="s">
        <v>17</v>
      </c>
      <c r="P116" s="28" t="s">
        <v>21</v>
      </c>
      <c r="Q116" s="28" t="s">
        <v>18</v>
      </c>
      <c r="R116" s="28" t="s">
        <v>10</v>
      </c>
    </row>
    <row r="117" spans="1:18" ht="18.75">
      <c r="A117" s="7"/>
      <c r="B117" s="95">
        <v>1</v>
      </c>
      <c r="C117" s="68" t="s">
        <v>110</v>
      </c>
      <c r="D117" s="136"/>
      <c r="E117" s="131">
        <v>92</v>
      </c>
      <c r="F117" s="131">
        <v>95</v>
      </c>
      <c r="G117" s="131">
        <v>90</v>
      </c>
      <c r="H117" s="198">
        <v>90</v>
      </c>
      <c r="I117" s="198">
        <v>92</v>
      </c>
      <c r="J117" s="198">
        <v>90</v>
      </c>
      <c r="K117" s="198">
        <v>92</v>
      </c>
      <c r="L117" s="210">
        <v>95</v>
      </c>
      <c r="M117" s="198">
        <v>90</v>
      </c>
      <c r="N117" s="48"/>
      <c r="O117" s="49">
        <f t="shared" ref="O117:O118" si="18">((D117*$D$115+E117*$E$115+F117*$F$115+G117*$G$115+H117*$H$115+I117*$I$115+J117*$J$115+K117*$K$115+$L$115*L117+$M$115*M117+$N$115*N117)/$O$115)*0.9</f>
        <v>82.457142857142856</v>
      </c>
      <c r="P117" s="49">
        <v>41</v>
      </c>
      <c r="Q117" s="50">
        <f>P117*0.1</f>
        <v>4.1000000000000005</v>
      </c>
      <c r="R117" s="50">
        <f>O117+Q117</f>
        <v>86.55714285714285</v>
      </c>
    </row>
    <row r="118" spans="1:18" ht="18.75">
      <c r="A118" s="7"/>
      <c r="B118" s="47">
        <v>2</v>
      </c>
      <c r="C118" s="83" t="s">
        <v>111</v>
      </c>
      <c r="D118" s="137"/>
      <c r="E118" s="127">
        <v>92</v>
      </c>
      <c r="F118" s="127">
        <v>92</v>
      </c>
      <c r="G118" s="127">
        <v>90</v>
      </c>
      <c r="H118" s="206">
        <v>90</v>
      </c>
      <c r="I118" s="206">
        <v>92</v>
      </c>
      <c r="J118" s="206">
        <v>90</v>
      </c>
      <c r="K118" s="206">
        <v>92</v>
      </c>
      <c r="L118" s="199">
        <v>95</v>
      </c>
      <c r="M118" s="206">
        <v>90</v>
      </c>
      <c r="N118" s="53"/>
      <c r="O118" s="54">
        <f t="shared" si="18"/>
        <v>82.328571428571436</v>
      </c>
      <c r="P118" s="54">
        <v>36</v>
      </c>
      <c r="Q118" s="50">
        <f t="shared" ref="Q118:Q124" si="19">P118*0.1</f>
        <v>3.6</v>
      </c>
      <c r="R118" s="50">
        <f t="shared" ref="R118:R124" si="20">O118+Q118</f>
        <v>85.928571428571431</v>
      </c>
    </row>
    <row r="119" spans="1:18" ht="19.5" thickBot="1">
      <c r="A119" s="7"/>
      <c r="B119" s="97">
        <v>3</v>
      </c>
      <c r="C119" s="90" t="s">
        <v>112</v>
      </c>
      <c r="D119" s="149"/>
      <c r="E119" s="134">
        <v>90</v>
      </c>
      <c r="F119" s="134">
        <v>94</v>
      </c>
      <c r="G119" s="134">
        <v>90</v>
      </c>
      <c r="H119" s="208">
        <v>90</v>
      </c>
      <c r="I119" s="208">
        <v>90</v>
      </c>
      <c r="J119" s="208">
        <v>90</v>
      </c>
      <c r="K119" s="208">
        <v>90</v>
      </c>
      <c r="L119" s="203">
        <v>90</v>
      </c>
      <c r="M119" s="208">
        <v>90</v>
      </c>
      <c r="N119" s="91"/>
      <c r="O119" s="92">
        <f t="shared" ref="O119:O120" si="21">((D119*$D$115+E119*$E$115+F119*$F$115+G119*$G$115+H119*$H$115+I119*$I$115+J119*$J$115+K119*$K$115+$L$115*L119+$M$115*M119+$N$115*N119)/$O$115)*0.9</f>
        <v>81.171428571428578</v>
      </c>
      <c r="P119" s="92">
        <v>40</v>
      </c>
      <c r="Q119" s="93">
        <f t="shared" si="19"/>
        <v>4</v>
      </c>
      <c r="R119" s="93">
        <f t="shared" si="20"/>
        <v>85.171428571428578</v>
      </c>
    </row>
    <row r="120" spans="1:18" ht="18.75">
      <c r="A120" s="7"/>
      <c r="B120" s="51">
        <v>4</v>
      </c>
      <c r="C120" s="83" t="s">
        <v>109</v>
      </c>
      <c r="D120" s="142"/>
      <c r="E120" s="127">
        <v>95</v>
      </c>
      <c r="F120" s="127">
        <v>95</v>
      </c>
      <c r="G120" s="127">
        <v>93</v>
      </c>
      <c r="H120" s="206">
        <v>80</v>
      </c>
      <c r="I120" s="206">
        <v>93</v>
      </c>
      <c r="J120" s="211">
        <v>100</v>
      </c>
      <c r="K120" s="206">
        <v>95</v>
      </c>
      <c r="L120" s="199">
        <v>95</v>
      </c>
      <c r="M120" s="206">
        <v>100</v>
      </c>
      <c r="N120" s="53"/>
      <c r="O120" s="54">
        <f t="shared" si="21"/>
        <v>84.514285714285705</v>
      </c>
      <c r="P120" s="54">
        <v>6</v>
      </c>
      <c r="Q120" s="55">
        <f t="shared" si="19"/>
        <v>0.60000000000000009</v>
      </c>
      <c r="R120" s="55">
        <f t="shared" si="20"/>
        <v>85.1142857142857</v>
      </c>
    </row>
    <row r="121" spans="1:18" ht="18.75">
      <c r="A121" s="7"/>
      <c r="B121" s="47">
        <v>5</v>
      </c>
      <c r="C121" s="68" t="s">
        <v>113</v>
      </c>
      <c r="D121" s="136"/>
      <c r="E121" s="122">
        <v>95</v>
      </c>
      <c r="F121" s="122">
        <v>98</v>
      </c>
      <c r="G121" s="122">
        <v>92</v>
      </c>
      <c r="H121" s="198">
        <v>85</v>
      </c>
      <c r="I121" s="198">
        <v>95</v>
      </c>
      <c r="J121" s="198">
        <v>80</v>
      </c>
      <c r="K121" s="198">
        <v>93</v>
      </c>
      <c r="L121" s="194">
        <v>95</v>
      </c>
      <c r="M121" s="198">
        <v>98</v>
      </c>
      <c r="N121" s="48"/>
      <c r="O121" s="49">
        <f t="shared" ref="O121:O124" si="22">((D121*$D$115+E121*$E$115+F121*$F$115+G121*$G$115+H121*$H$115+I121*$I$115+J121*$J$115+K121*$K$115+$L$115*L121+$M$115*M121+$N$115*N121)/$O$115)*0.9</f>
        <v>82.414285714285711</v>
      </c>
      <c r="P121" s="49"/>
      <c r="Q121" s="50">
        <f t="shared" si="19"/>
        <v>0</v>
      </c>
      <c r="R121" s="50">
        <f t="shared" si="20"/>
        <v>82.414285714285711</v>
      </c>
    </row>
    <row r="122" spans="1:18" ht="18.75">
      <c r="A122" s="7"/>
      <c r="B122" s="47">
        <v>6</v>
      </c>
      <c r="C122" s="68" t="s">
        <v>114</v>
      </c>
      <c r="D122" s="137"/>
      <c r="E122" s="122">
        <v>75</v>
      </c>
      <c r="F122" s="122">
        <v>90</v>
      </c>
      <c r="G122" s="122">
        <v>78</v>
      </c>
      <c r="H122" s="198">
        <v>78</v>
      </c>
      <c r="I122" s="198">
        <v>80</v>
      </c>
      <c r="J122" s="198">
        <v>77</v>
      </c>
      <c r="K122" s="198">
        <v>80</v>
      </c>
      <c r="L122" s="194">
        <v>86</v>
      </c>
      <c r="M122" s="198">
        <v>75</v>
      </c>
      <c r="N122" s="48"/>
      <c r="O122" s="49">
        <f t="shared" si="22"/>
        <v>71.614285714285714</v>
      </c>
      <c r="P122" s="49"/>
      <c r="Q122" s="50">
        <f t="shared" si="19"/>
        <v>0</v>
      </c>
      <c r="R122" s="50">
        <f t="shared" si="20"/>
        <v>71.614285714285714</v>
      </c>
    </row>
    <row r="123" spans="1:18" ht="18.75">
      <c r="A123" s="7"/>
      <c r="B123" s="51">
        <v>7</v>
      </c>
      <c r="C123" s="68" t="s">
        <v>115</v>
      </c>
      <c r="D123" s="135"/>
      <c r="E123" s="122">
        <v>75</v>
      </c>
      <c r="F123" s="122">
        <v>82</v>
      </c>
      <c r="G123" s="122">
        <v>76</v>
      </c>
      <c r="H123" s="198">
        <v>75</v>
      </c>
      <c r="I123" s="198">
        <v>81</v>
      </c>
      <c r="J123" s="198">
        <v>75</v>
      </c>
      <c r="K123" s="198">
        <v>78</v>
      </c>
      <c r="L123" s="194">
        <v>85</v>
      </c>
      <c r="M123" s="198">
        <v>75</v>
      </c>
      <c r="N123" s="53"/>
      <c r="O123" s="49">
        <f t="shared" si="22"/>
        <v>70.285714285714292</v>
      </c>
      <c r="P123" s="54"/>
      <c r="Q123" s="55">
        <f t="shared" si="19"/>
        <v>0</v>
      </c>
      <c r="R123" s="55">
        <f t="shared" si="20"/>
        <v>70.285714285714292</v>
      </c>
    </row>
    <row r="124" spans="1:18" ht="18.75" hidden="1">
      <c r="A124" s="7"/>
      <c r="B124" s="47"/>
      <c r="C124" s="68"/>
      <c r="D124" s="135"/>
      <c r="E124" s="122"/>
      <c r="F124" s="122"/>
      <c r="G124" s="122"/>
      <c r="H124" s="198"/>
      <c r="I124" s="198"/>
      <c r="J124" s="198"/>
      <c r="K124" s="198"/>
      <c r="L124" s="194"/>
      <c r="M124" s="198"/>
      <c r="N124" s="48"/>
      <c r="O124" s="49">
        <f t="shared" si="22"/>
        <v>0</v>
      </c>
      <c r="P124" s="49"/>
      <c r="Q124" s="50">
        <f t="shared" si="19"/>
        <v>0</v>
      </c>
      <c r="R124" s="50">
        <f t="shared" si="20"/>
        <v>0</v>
      </c>
    </row>
    <row r="125" spans="1:18" ht="18.75" hidden="1">
      <c r="A125" s="7"/>
      <c r="B125" s="47"/>
      <c r="C125" s="68"/>
      <c r="D125" s="135"/>
      <c r="E125" s="135"/>
      <c r="F125" s="131"/>
      <c r="G125" s="131"/>
      <c r="H125" s="136"/>
      <c r="I125" s="131"/>
      <c r="J125" s="136"/>
      <c r="K125" s="136"/>
      <c r="L125" s="48"/>
      <c r="M125" s="48"/>
      <c r="N125" s="48"/>
      <c r="O125" s="49"/>
      <c r="P125" s="49"/>
      <c r="Q125" s="50"/>
      <c r="R125" s="50"/>
    </row>
    <row r="126" spans="1:18" ht="18.75" hidden="1">
      <c r="A126" s="7"/>
      <c r="B126" s="47"/>
      <c r="C126" s="68"/>
      <c r="D126" s="136"/>
      <c r="E126" s="136"/>
      <c r="F126" s="131"/>
      <c r="G126" s="131"/>
      <c r="H126" s="136"/>
      <c r="I126" s="131"/>
      <c r="J126" s="136"/>
      <c r="K126" s="136"/>
      <c r="L126" s="48"/>
      <c r="M126" s="48"/>
      <c r="N126" s="48"/>
      <c r="O126" s="49"/>
      <c r="P126" s="49"/>
      <c r="Q126" s="50"/>
      <c r="R126" s="50"/>
    </row>
    <row r="127" spans="1:18" ht="18.75" hidden="1">
      <c r="A127" s="7"/>
      <c r="B127" s="47"/>
      <c r="C127" s="68"/>
      <c r="D127" s="136"/>
      <c r="E127" s="136"/>
      <c r="F127" s="131"/>
      <c r="G127" s="131"/>
      <c r="H127" s="136"/>
      <c r="I127" s="131"/>
      <c r="J127" s="136"/>
      <c r="K127" s="136"/>
      <c r="L127" s="48"/>
      <c r="M127" s="48"/>
      <c r="N127" s="48"/>
      <c r="O127" s="49"/>
      <c r="P127" s="49"/>
      <c r="Q127" s="50"/>
      <c r="R127" s="50"/>
    </row>
    <row r="128" spans="1:18" ht="18.75" hidden="1">
      <c r="A128" s="7"/>
      <c r="B128" s="64"/>
      <c r="C128" s="74"/>
      <c r="D128" s="137"/>
      <c r="E128" s="137"/>
      <c r="F128" s="127"/>
      <c r="G128" s="127"/>
      <c r="H128" s="137"/>
      <c r="I128" s="138"/>
      <c r="J128" s="137"/>
      <c r="K128" s="137"/>
      <c r="L128" s="53"/>
      <c r="M128" s="53"/>
      <c r="N128" s="53"/>
      <c r="O128" s="54"/>
      <c r="P128" s="54"/>
      <c r="Q128" s="55"/>
      <c r="R128" s="55"/>
    </row>
    <row r="129" spans="1:18" ht="19.5" hidden="1" thickBot="1">
      <c r="A129" s="7"/>
      <c r="B129" s="64"/>
      <c r="C129" s="90"/>
      <c r="D129" s="130"/>
      <c r="E129" s="130"/>
      <c r="F129" s="122"/>
      <c r="G129" s="122"/>
      <c r="H129" s="130"/>
      <c r="I129" s="131"/>
      <c r="J129" s="130"/>
      <c r="K129" s="130"/>
      <c r="L129" s="48"/>
      <c r="M129" s="48"/>
      <c r="N129" s="48"/>
      <c r="O129" s="49"/>
      <c r="P129" s="49"/>
      <c r="Q129" s="50"/>
      <c r="R129" s="50"/>
    </row>
    <row r="130" spans="1:18" ht="18.75" hidden="1">
      <c r="C130" s="74"/>
      <c r="D130" s="89"/>
      <c r="E130" s="89"/>
      <c r="F130" s="89"/>
      <c r="G130" s="89"/>
      <c r="H130" s="89"/>
      <c r="I130" s="89"/>
      <c r="J130" s="89"/>
      <c r="K130" s="89"/>
      <c r="L130" s="89"/>
      <c r="O130" s="33"/>
      <c r="P130" s="35"/>
      <c r="Q130" s="32"/>
      <c r="R130" s="31"/>
    </row>
    <row r="131" spans="1:18" ht="15.75">
      <c r="O131" s="33"/>
      <c r="P131" s="35"/>
      <c r="Q131" s="32"/>
      <c r="R131" s="31"/>
    </row>
    <row r="132" spans="1:18" ht="15.75">
      <c r="A132" s="307" t="s">
        <v>228</v>
      </c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</row>
    <row r="133" spans="1:18" ht="15.75">
      <c r="A133" s="112"/>
      <c r="B133" s="112"/>
      <c r="C133" s="112"/>
      <c r="D133" s="112"/>
      <c r="E133" s="112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</row>
    <row r="134" spans="1:18" ht="15.75">
      <c r="A134" s="308" t="s">
        <v>9</v>
      </c>
      <c r="B134" s="308"/>
      <c r="C134" s="308"/>
      <c r="D134" s="308"/>
      <c r="E134" s="308"/>
      <c r="F134" s="308"/>
      <c r="G134" s="308"/>
      <c r="H134" s="308"/>
      <c r="I134" s="308"/>
      <c r="J134" s="308"/>
      <c r="K134" s="308"/>
      <c r="L134" s="308"/>
      <c r="M134" s="308"/>
      <c r="N134" s="308"/>
      <c r="O134" s="308"/>
      <c r="P134" s="308"/>
      <c r="Q134" s="308"/>
      <c r="R134" s="308"/>
    </row>
    <row r="135" spans="1:18" ht="15.75">
      <c r="A135" s="299" t="s">
        <v>220</v>
      </c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</row>
    <row r="136" spans="1:18" ht="15.75">
      <c r="A136" s="299"/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299"/>
    </row>
    <row r="137" spans="1:18" ht="15.75">
      <c r="A137" s="299" t="s">
        <v>222</v>
      </c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  <c r="R137" s="299"/>
    </row>
    <row r="138" spans="1:18" ht="15.75">
      <c r="A138" s="300"/>
      <c r="B138" s="300"/>
      <c r="C138" s="300"/>
      <c r="D138" s="300"/>
      <c r="E138" s="300"/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</row>
    <row r="139" spans="1:18" ht="15.75">
      <c r="A139" s="300" t="s">
        <v>223</v>
      </c>
      <c r="B139" s="300"/>
      <c r="C139" s="300"/>
      <c r="D139" s="300"/>
      <c r="E139" s="300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</row>
    <row r="150" spans="1:18" ht="15.75">
      <c r="A150" s="297" t="s">
        <v>0</v>
      </c>
      <c r="B150" s="297"/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297"/>
      <c r="Q150" s="297"/>
      <c r="R150" s="297"/>
    </row>
    <row r="151" spans="1:18" ht="15.75">
      <c r="A151" s="297" t="s">
        <v>1</v>
      </c>
      <c r="B151" s="297"/>
      <c r="C151" s="297"/>
      <c r="D151" s="297"/>
      <c r="E151" s="297"/>
      <c r="F151" s="297"/>
      <c r="G151" s="297"/>
      <c r="H151" s="297"/>
      <c r="I151" s="297"/>
      <c r="J151" s="297"/>
      <c r="K151" s="297"/>
      <c r="L151" s="297"/>
      <c r="M151" s="297"/>
      <c r="N151" s="297"/>
      <c r="O151" s="297"/>
      <c r="P151" s="297"/>
      <c r="Q151" s="297"/>
      <c r="R151" s="297"/>
    </row>
    <row r="152" spans="1:18" ht="15.75">
      <c r="A152" s="301" t="s">
        <v>40</v>
      </c>
      <c r="B152" s="301"/>
      <c r="C152" s="301"/>
      <c r="D152" s="301"/>
      <c r="E152" s="301"/>
      <c r="F152" s="301"/>
      <c r="G152" s="301"/>
      <c r="H152" s="301"/>
      <c r="I152" s="301"/>
      <c r="J152" s="301"/>
      <c r="K152" s="301"/>
      <c r="L152" s="301"/>
      <c r="M152" s="301"/>
      <c r="N152" s="301"/>
      <c r="O152" s="301"/>
      <c r="P152" s="301"/>
      <c r="Q152" s="301"/>
      <c r="R152" s="301"/>
    </row>
    <row r="153" spans="1:18" ht="15.75">
      <c r="A153" s="298" t="s">
        <v>233</v>
      </c>
      <c r="B153" s="298"/>
      <c r="C153" s="298"/>
      <c r="D153" s="298"/>
      <c r="E153" s="298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</row>
    <row r="154" spans="1:18" ht="15.75">
      <c r="A154" s="298" t="s">
        <v>72</v>
      </c>
      <c r="B154" s="298"/>
      <c r="C154" s="298"/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</row>
    <row r="155" spans="1:18" ht="15.75">
      <c r="A155" s="310" t="s">
        <v>2</v>
      </c>
      <c r="B155" s="310"/>
      <c r="C155" s="310"/>
      <c r="D155" s="310"/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117"/>
    </row>
    <row r="156" spans="1:18" ht="134.25" customHeight="1">
      <c r="A156" s="24"/>
      <c r="B156" s="295" t="s">
        <v>221</v>
      </c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</row>
    <row r="157" spans="1:18" ht="18.75">
      <c r="A157" s="22"/>
      <c r="B157" s="284" t="s">
        <v>11</v>
      </c>
      <c r="C157" s="284"/>
      <c r="D157" s="284"/>
      <c r="E157" s="284"/>
      <c r="F157" s="284"/>
      <c r="G157" s="284"/>
      <c r="H157" s="284"/>
      <c r="I157" s="284"/>
      <c r="J157" s="284"/>
      <c r="K157" s="284"/>
      <c r="L157" s="285" t="s">
        <v>71</v>
      </c>
      <c r="M157" s="285"/>
      <c r="N157" s="285"/>
      <c r="O157" s="42" t="s">
        <v>12</v>
      </c>
      <c r="P157" s="285" t="s">
        <v>79</v>
      </c>
      <c r="Q157" s="285"/>
      <c r="R157" s="285"/>
    </row>
    <row r="158" spans="1:18" ht="18.75">
      <c r="A158" s="22"/>
      <c r="B158" s="286" t="s">
        <v>20</v>
      </c>
      <c r="C158" s="286"/>
      <c r="D158" s="286"/>
      <c r="E158" s="286"/>
      <c r="F158" s="286"/>
      <c r="G158" s="286"/>
      <c r="H158" s="286"/>
      <c r="I158" s="292">
        <v>1</v>
      </c>
      <c r="J158" s="292"/>
      <c r="K158" s="43" t="s">
        <v>19</v>
      </c>
      <c r="L158" s="43"/>
      <c r="M158" s="293" t="s">
        <v>13</v>
      </c>
      <c r="N158" s="293"/>
      <c r="O158" s="293"/>
      <c r="P158" s="294" t="s">
        <v>14</v>
      </c>
      <c r="Q158" s="294"/>
      <c r="R158" s="294"/>
    </row>
    <row r="159" spans="1:18" ht="18.75">
      <c r="A159" s="22"/>
      <c r="B159" s="284" t="s">
        <v>16</v>
      </c>
      <c r="C159" s="284"/>
      <c r="D159" s="285" t="s">
        <v>27</v>
      </c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285"/>
      <c r="R159" s="285"/>
    </row>
    <row r="160" spans="1:18" ht="18.75">
      <c r="A160" s="22"/>
      <c r="B160" s="286" t="s">
        <v>15</v>
      </c>
      <c r="C160" s="286"/>
      <c r="D160" s="309"/>
      <c r="E160" s="309"/>
      <c r="F160" s="309"/>
      <c r="G160" s="309"/>
      <c r="H160" s="309"/>
      <c r="I160" s="309"/>
      <c r="J160" s="309"/>
      <c r="K160" s="309"/>
      <c r="L160" s="309"/>
      <c r="M160" s="309"/>
      <c r="N160" s="309"/>
      <c r="O160" s="309"/>
      <c r="P160" s="309"/>
      <c r="Q160" s="309"/>
      <c r="R160" s="309"/>
    </row>
    <row r="161" spans="1:18" ht="15.7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</row>
    <row r="162" spans="1:18" ht="15.75">
      <c r="A162" s="36"/>
      <c r="B162" s="287" t="s">
        <v>22</v>
      </c>
      <c r="C162" s="287"/>
      <c r="D162" s="287"/>
      <c r="E162" s="287"/>
      <c r="F162" s="287"/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8"/>
      <c r="R162" s="21">
        <v>4</v>
      </c>
    </row>
    <row r="163" spans="1:18" ht="15.7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</row>
    <row r="164" spans="1:18" ht="15.75">
      <c r="A164" s="4"/>
      <c r="B164" s="4"/>
      <c r="C164" s="4"/>
      <c r="D164" s="289" t="s">
        <v>6</v>
      </c>
      <c r="E164" s="290"/>
      <c r="F164" s="290"/>
      <c r="G164" s="290"/>
      <c r="H164" s="290"/>
      <c r="I164" s="290"/>
      <c r="J164" s="290"/>
      <c r="K164" s="290"/>
      <c r="L164" s="290"/>
      <c r="M164" s="290"/>
      <c r="N164" s="291"/>
      <c r="O164" s="8"/>
      <c r="P164" s="287" t="s">
        <v>23</v>
      </c>
      <c r="Q164" s="288"/>
      <c r="R164" s="21">
        <f>IF($R$162=2,1,ROUNDDOWN(R162*0.4,0))</f>
        <v>1</v>
      </c>
    </row>
    <row r="165" spans="1:18" ht="141" customHeight="1">
      <c r="A165" s="5"/>
      <c r="B165" s="114"/>
      <c r="C165" s="113" t="s">
        <v>116</v>
      </c>
      <c r="D165" s="40"/>
      <c r="E165" s="40" t="s">
        <v>25</v>
      </c>
      <c r="F165" s="40" t="s">
        <v>214</v>
      </c>
      <c r="G165" s="40" t="s">
        <v>215</v>
      </c>
      <c r="H165" s="40" t="s">
        <v>234</v>
      </c>
      <c r="I165" s="40" t="s">
        <v>230</v>
      </c>
      <c r="J165" s="40" t="s">
        <v>56</v>
      </c>
      <c r="K165" s="40" t="s">
        <v>59</v>
      </c>
      <c r="L165" s="40" t="s">
        <v>235</v>
      </c>
      <c r="M165" s="40" t="s">
        <v>232</v>
      </c>
      <c r="N165" s="15"/>
      <c r="O165" s="12"/>
      <c r="P165" s="12"/>
    </row>
    <row r="166" spans="1:18">
      <c r="A166" s="5"/>
      <c r="B166" s="302"/>
      <c r="C166" s="302"/>
      <c r="D166" s="289" t="s">
        <v>7</v>
      </c>
      <c r="E166" s="290"/>
      <c r="F166" s="290"/>
      <c r="G166" s="290"/>
      <c r="H166" s="290"/>
      <c r="I166" s="290"/>
      <c r="J166" s="290"/>
      <c r="K166" s="290"/>
      <c r="L166" s="290"/>
      <c r="M166" s="290"/>
      <c r="N166" s="291"/>
      <c r="O166" s="13" t="s">
        <v>8</v>
      </c>
      <c r="P166" s="30"/>
    </row>
    <row r="167" spans="1:18">
      <c r="A167" s="5"/>
      <c r="B167" s="303"/>
      <c r="C167" s="303"/>
      <c r="D167" s="11"/>
      <c r="E167" s="6">
        <v>1</v>
      </c>
      <c r="F167" s="6">
        <v>1</v>
      </c>
      <c r="G167" s="6">
        <v>1</v>
      </c>
      <c r="H167" s="6">
        <v>3</v>
      </c>
      <c r="I167" s="6">
        <v>3</v>
      </c>
      <c r="J167" s="6">
        <v>3</v>
      </c>
      <c r="K167" s="6">
        <v>3</v>
      </c>
      <c r="L167" s="6">
        <v>3</v>
      </c>
      <c r="M167" s="6">
        <v>3</v>
      </c>
      <c r="N167" s="6"/>
      <c r="O167" s="16">
        <f>SUM(D$167:N$167)</f>
        <v>21</v>
      </c>
      <c r="P167" s="29"/>
    </row>
    <row r="168" spans="1:18" ht="48">
      <c r="A168" s="17"/>
      <c r="B168" s="121" t="s">
        <v>3</v>
      </c>
      <c r="C168" s="121" t="s">
        <v>4</v>
      </c>
      <c r="D168" s="304" t="s">
        <v>5</v>
      </c>
      <c r="E168" s="305"/>
      <c r="F168" s="305"/>
      <c r="G168" s="305"/>
      <c r="H168" s="305"/>
      <c r="I168" s="305"/>
      <c r="J168" s="305"/>
      <c r="K168" s="305"/>
      <c r="L168" s="305"/>
      <c r="M168" s="305"/>
      <c r="N168" s="306"/>
      <c r="O168" s="28" t="s">
        <v>17</v>
      </c>
      <c r="P168" s="28" t="s">
        <v>21</v>
      </c>
      <c r="Q168" s="28" t="s">
        <v>18</v>
      </c>
      <c r="R168" s="28" t="s">
        <v>10</v>
      </c>
    </row>
    <row r="169" spans="1:18" ht="19.5" thickBot="1">
      <c r="A169" s="7"/>
      <c r="B169" s="97">
        <v>1</v>
      </c>
      <c r="C169" s="100" t="s">
        <v>117</v>
      </c>
      <c r="D169" s="140"/>
      <c r="E169" s="133">
        <v>93</v>
      </c>
      <c r="F169" s="134">
        <v>90</v>
      </c>
      <c r="G169" s="134">
        <v>91</v>
      </c>
      <c r="H169" s="208">
        <v>93</v>
      </c>
      <c r="I169" s="203">
        <v>98</v>
      </c>
      <c r="J169" s="203">
        <v>93</v>
      </c>
      <c r="K169" s="203">
        <v>95</v>
      </c>
      <c r="L169" s="208">
        <v>95</v>
      </c>
      <c r="M169" s="203">
        <v>98</v>
      </c>
      <c r="N169" s="100"/>
      <c r="O169" s="92">
        <f t="shared" ref="O169:O170" si="23">((D169*$D$167+E169*$E$167+F169*$F$167+G169*$G$167+H169*$H$167+I169*$I$167+J169*$J$167+K169*$K$167+$L$167*L169+$M$167*M169+$N$167*N169)/$O$167)*0.9</f>
        <v>85.285714285714292</v>
      </c>
      <c r="P169" s="92">
        <v>37</v>
      </c>
      <c r="Q169" s="93">
        <f t="shared" ref="Q169:Q172" si="24">P169*0.1</f>
        <v>3.7</v>
      </c>
      <c r="R169" s="93">
        <f>O169+Q169</f>
        <v>88.985714285714295</v>
      </c>
    </row>
    <row r="170" spans="1:18" ht="18.75">
      <c r="A170" s="7"/>
      <c r="B170" s="51">
        <v>2</v>
      </c>
      <c r="C170" s="82" t="s">
        <v>118</v>
      </c>
      <c r="D170" s="138"/>
      <c r="E170" s="126">
        <v>95</v>
      </c>
      <c r="F170" s="127">
        <v>93</v>
      </c>
      <c r="G170" s="127">
        <v>93</v>
      </c>
      <c r="H170" s="206">
        <v>90</v>
      </c>
      <c r="I170" s="199">
        <v>99</v>
      </c>
      <c r="J170" s="199">
        <v>85</v>
      </c>
      <c r="K170" s="199">
        <v>92</v>
      </c>
      <c r="L170" s="206">
        <v>90</v>
      </c>
      <c r="M170" s="199">
        <v>97</v>
      </c>
      <c r="N170" s="82"/>
      <c r="O170" s="54">
        <f t="shared" si="23"/>
        <v>83.142857142857139</v>
      </c>
      <c r="P170" s="54">
        <v>30</v>
      </c>
      <c r="Q170" s="55">
        <f t="shared" si="24"/>
        <v>3</v>
      </c>
      <c r="R170" s="55">
        <f t="shared" ref="R170:R172" si="25">O170+Q170</f>
        <v>86.142857142857139</v>
      </c>
    </row>
    <row r="171" spans="1:18" ht="18.75" hidden="1">
      <c r="A171" s="7"/>
      <c r="B171" s="47">
        <v>3</v>
      </c>
      <c r="C171" s="61"/>
      <c r="D171" s="131"/>
      <c r="E171" s="125"/>
      <c r="F171" s="122"/>
      <c r="G171" s="122"/>
      <c r="H171" s="198"/>
      <c r="I171" s="194"/>
      <c r="J171" s="194"/>
      <c r="K171" s="194"/>
      <c r="L171" s="198"/>
      <c r="M171" s="194"/>
      <c r="N171" s="61"/>
      <c r="O171" s="49">
        <f t="shared" ref="O171:O172" si="26">((D171*$D$167+E171*$E$167+F171*$F$167+G171*$G$167+H171*$H$167+I171*$I$167+J171*$J$167+K171*$K$167+$L$167*L171+$M$167*M171+$N$167*N171)/$O$167)*0.9</f>
        <v>0</v>
      </c>
      <c r="P171" s="49"/>
      <c r="Q171" s="50">
        <f>P171*0.1</f>
        <v>0</v>
      </c>
      <c r="R171" s="50">
        <f t="shared" si="25"/>
        <v>0</v>
      </c>
    </row>
    <row r="172" spans="1:18" ht="18.75" hidden="1">
      <c r="A172" s="7"/>
      <c r="B172" s="47">
        <v>4</v>
      </c>
      <c r="C172" s="61"/>
      <c r="D172" s="131"/>
      <c r="E172" s="125"/>
      <c r="F172" s="122"/>
      <c r="G172" s="122"/>
      <c r="H172" s="198"/>
      <c r="I172" s="194"/>
      <c r="J172" s="194"/>
      <c r="K172" s="194"/>
      <c r="L172" s="198"/>
      <c r="M172" s="194"/>
      <c r="N172" s="61"/>
      <c r="O172" s="49">
        <f t="shared" si="26"/>
        <v>0</v>
      </c>
      <c r="P172" s="49"/>
      <c r="Q172" s="50">
        <f t="shared" si="24"/>
        <v>0</v>
      </c>
      <c r="R172" s="50">
        <f t="shared" si="25"/>
        <v>0</v>
      </c>
    </row>
    <row r="173" spans="1:18" ht="18.75" hidden="1">
      <c r="A173" s="7"/>
      <c r="B173" s="51"/>
      <c r="C173" s="61"/>
      <c r="D173" s="131"/>
      <c r="E173" s="130"/>
      <c r="F173" s="130"/>
      <c r="G173" s="122"/>
      <c r="H173" s="130"/>
      <c r="I173" s="122"/>
      <c r="J173" s="122"/>
      <c r="K173" s="130"/>
      <c r="L173" s="141"/>
      <c r="M173" s="61"/>
      <c r="N173" s="61"/>
      <c r="O173" s="54"/>
      <c r="P173" s="49"/>
      <c r="Q173" s="50"/>
      <c r="R173" s="50"/>
    </row>
    <row r="174" spans="1:18" ht="18.75" hidden="1">
      <c r="A174" s="7"/>
      <c r="B174" s="47"/>
      <c r="C174" s="61"/>
      <c r="D174" s="131"/>
      <c r="E174" s="130"/>
      <c r="F174" s="130"/>
      <c r="G174" s="122"/>
      <c r="H174" s="130"/>
      <c r="I174" s="122"/>
      <c r="J174" s="122"/>
      <c r="K174" s="130"/>
      <c r="L174" s="141"/>
      <c r="M174" s="61"/>
      <c r="N174" s="61"/>
      <c r="O174" s="49"/>
      <c r="P174" s="49"/>
      <c r="Q174" s="50"/>
      <c r="R174" s="50"/>
    </row>
    <row r="175" spans="1:18" ht="18.75" hidden="1">
      <c r="A175" s="7"/>
      <c r="B175" s="47"/>
      <c r="C175" s="61"/>
      <c r="D175" s="131"/>
      <c r="E175" s="130"/>
      <c r="F175" s="130"/>
      <c r="G175" s="130"/>
      <c r="H175" s="131"/>
      <c r="I175" s="130"/>
      <c r="J175" s="130"/>
      <c r="K175" s="130"/>
      <c r="L175" s="141"/>
      <c r="M175" s="61"/>
      <c r="N175" s="61"/>
      <c r="O175" s="49"/>
      <c r="P175" s="49"/>
      <c r="Q175" s="50"/>
      <c r="R175" s="50"/>
    </row>
    <row r="176" spans="1:18" ht="18.75" hidden="1">
      <c r="A176" s="7"/>
      <c r="B176" s="64"/>
      <c r="C176" s="65"/>
      <c r="D176" s="127"/>
      <c r="E176" s="142"/>
      <c r="F176" s="142"/>
      <c r="G176" s="142"/>
      <c r="H176" s="127"/>
      <c r="I176" s="142"/>
      <c r="J176" s="142"/>
      <c r="K176" s="142"/>
      <c r="L176" s="98"/>
      <c r="M176" s="65"/>
      <c r="N176" s="65"/>
      <c r="O176" s="54"/>
      <c r="P176" s="70"/>
      <c r="Q176" s="55"/>
      <c r="R176" s="55"/>
    </row>
    <row r="177" spans="1:18" ht="18.75" hidden="1">
      <c r="A177" s="7"/>
      <c r="B177" s="64"/>
      <c r="C177" s="65"/>
      <c r="D177" s="122"/>
      <c r="E177" s="130"/>
      <c r="F177" s="130"/>
      <c r="G177" s="130"/>
      <c r="H177" s="122"/>
      <c r="I177" s="130"/>
      <c r="J177" s="130"/>
      <c r="K177" s="130"/>
      <c r="L177" s="98"/>
      <c r="M177" s="65"/>
      <c r="N177" s="65"/>
      <c r="O177" s="49"/>
      <c r="P177" s="70"/>
      <c r="Q177" s="50"/>
      <c r="R177" s="50"/>
    </row>
    <row r="178" spans="1:18" ht="18.75" hidden="1">
      <c r="A178" s="7"/>
      <c r="B178" s="64"/>
      <c r="C178" s="65"/>
      <c r="D178" s="99"/>
      <c r="E178" s="99"/>
      <c r="F178" s="99"/>
      <c r="G178" s="99"/>
      <c r="H178" s="99"/>
      <c r="I178" s="99"/>
      <c r="J178" s="99"/>
      <c r="K178" s="99"/>
      <c r="L178" s="99"/>
      <c r="M178" s="88"/>
      <c r="N178" s="88"/>
      <c r="O178" s="70"/>
      <c r="P178" s="70"/>
      <c r="Q178" s="71"/>
      <c r="R178" s="71"/>
    </row>
    <row r="179" spans="1:18" ht="18.75" hidden="1">
      <c r="B179" s="64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72"/>
      <c r="P179" s="70"/>
      <c r="Q179" s="71"/>
      <c r="R179" s="73"/>
    </row>
    <row r="180" spans="1:18" ht="18.75">
      <c r="B180" s="64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72"/>
      <c r="P180" s="70"/>
      <c r="Q180" s="71"/>
      <c r="R180" s="73"/>
    </row>
    <row r="181" spans="1:18" ht="15.75">
      <c r="A181" s="307" t="s">
        <v>228</v>
      </c>
      <c r="B181" s="307"/>
      <c r="C181" s="307"/>
      <c r="D181" s="307"/>
      <c r="E181" s="307"/>
      <c r="F181" s="307"/>
      <c r="G181" s="307"/>
      <c r="H181" s="307"/>
      <c r="I181" s="307"/>
      <c r="J181" s="307"/>
      <c r="K181" s="307"/>
      <c r="L181" s="307"/>
      <c r="M181" s="307"/>
      <c r="N181" s="307"/>
      <c r="O181" s="307"/>
      <c r="P181" s="307"/>
      <c r="Q181" s="307"/>
      <c r="R181" s="307"/>
    </row>
    <row r="182" spans="1:18" ht="15.75">
      <c r="A182" s="112"/>
      <c r="B182" s="112"/>
      <c r="C182" s="112"/>
      <c r="D182" s="112"/>
      <c r="E182" s="112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</row>
    <row r="183" spans="1:18" ht="15.75">
      <c r="A183" s="308" t="s">
        <v>9</v>
      </c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  <c r="R183" s="308"/>
    </row>
    <row r="184" spans="1:18" ht="15.75">
      <c r="A184" s="299" t="s">
        <v>220</v>
      </c>
      <c r="B184" s="299"/>
      <c r="C184" s="299"/>
      <c r="D184" s="299"/>
      <c r="E184" s="299"/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  <c r="P184" s="299"/>
      <c r="Q184" s="299"/>
      <c r="R184" s="299"/>
    </row>
    <row r="185" spans="1:18" ht="15.75">
      <c r="A185" s="299"/>
      <c r="B185" s="299"/>
      <c r="C185" s="299"/>
      <c r="D185" s="299"/>
      <c r="E185" s="299"/>
      <c r="F185" s="299"/>
      <c r="G185" s="299"/>
      <c r="H185" s="299"/>
      <c r="I185" s="299"/>
      <c r="J185" s="299"/>
      <c r="K185" s="299"/>
      <c r="L185" s="299"/>
      <c r="M185" s="299"/>
      <c r="N185" s="299"/>
      <c r="O185" s="299"/>
      <c r="P185" s="299"/>
      <c r="Q185" s="299"/>
      <c r="R185" s="299"/>
    </row>
    <row r="186" spans="1:18" ht="15.75">
      <c r="A186" s="299" t="s">
        <v>222</v>
      </c>
      <c r="B186" s="299"/>
      <c r="C186" s="299"/>
      <c r="D186" s="299"/>
      <c r="E186" s="299"/>
      <c r="F186" s="299"/>
      <c r="G186" s="299"/>
      <c r="H186" s="299"/>
      <c r="I186" s="299"/>
      <c r="J186" s="299"/>
      <c r="K186" s="299"/>
      <c r="L186" s="299"/>
      <c r="M186" s="299"/>
      <c r="N186" s="299"/>
      <c r="O186" s="299"/>
      <c r="P186" s="299"/>
      <c r="Q186" s="299"/>
      <c r="R186" s="299"/>
    </row>
    <row r="187" spans="1:18" ht="15.75">
      <c r="A187" s="300"/>
      <c r="B187" s="300"/>
      <c r="C187" s="300"/>
      <c r="D187" s="300"/>
      <c r="E187" s="300"/>
      <c r="F187" s="300"/>
      <c r="G187" s="300"/>
      <c r="H187" s="300"/>
      <c r="I187" s="300"/>
      <c r="J187" s="300"/>
      <c r="K187" s="300"/>
      <c r="L187" s="300"/>
      <c r="M187" s="300"/>
      <c r="N187" s="300"/>
      <c r="O187" s="300"/>
      <c r="P187" s="300"/>
      <c r="Q187" s="300"/>
      <c r="R187" s="300"/>
    </row>
    <row r="188" spans="1:18" ht="15.75">
      <c r="A188" s="300" t="s">
        <v>223</v>
      </c>
      <c r="B188" s="300"/>
      <c r="C188" s="300"/>
      <c r="D188" s="300"/>
      <c r="E188" s="300"/>
      <c r="F188" s="300"/>
      <c r="G188" s="300"/>
      <c r="H188" s="300"/>
      <c r="I188" s="300"/>
      <c r="J188" s="300"/>
      <c r="K188" s="300"/>
      <c r="L188" s="300"/>
      <c r="M188" s="300"/>
      <c r="N188" s="300"/>
      <c r="O188" s="300"/>
      <c r="P188" s="300"/>
      <c r="Q188" s="300"/>
      <c r="R188" s="300"/>
    </row>
    <row r="193" spans="1:18" ht="15.75">
      <c r="A193" s="297" t="s">
        <v>0</v>
      </c>
      <c r="B193" s="297"/>
      <c r="C193" s="297"/>
      <c r="D193" s="297"/>
      <c r="E193" s="297"/>
      <c r="F193" s="297"/>
      <c r="G193" s="297"/>
      <c r="H193" s="297"/>
      <c r="I193" s="297"/>
      <c r="J193" s="297"/>
      <c r="K193" s="297"/>
      <c r="L193" s="297"/>
      <c r="M193" s="297"/>
      <c r="N193" s="297"/>
      <c r="O193" s="297"/>
      <c r="P193" s="297"/>
      <c r="Q193" s="297"/>
      <c r="R193" s="297"/>
    </row>
    <row r="194" spans="1:18" ht="15.75">
      <c r="A194" s="297" t="s">
        <v>1</v>
      </c>
      <c r="B194" s="297"/>
      <c r="C194" s="297"/>
      <c r="D194" s="297"/>
      <c r="E194" s="297"/>
      <c r="F194" s="297"/>
      <c r="G194" s="297"/>
      <c r="H194" s="297"/>
      <c r="I194" s="297"/>
      <c r="J194" s="297"/>
      <c r="K194" s="297"/>
      <c r="L194" s="297"/>
      <c r="M194" s="297"/>
      <c r="N194" s="297"/>
      <c r="O194" s="297"/>
      <c r="P194" s="297"/>
      <c r="Q194" s="297"/>
      <c r="R194" s="297"/>
    </row>
    <row r="195" spans="1:18" ht="15.75">
      <c r="A195" s="301" t="s">
        <v>40</v>
      </c>
      <c r="B195" s="301"/>
      <c r="C195" s="301"/>
      <c r="D195" s="301"/>
      <c r="E195" s="301"/>
      <c r="F195" s="301"/>
      <c r="G195" s="301"/>
      <c r="H195" s="301"/>
      <c r="I195" s="301"/>
      <c r="J195" s="301"/>
      <c r="K195" s="301"/>
      <c r="L195" s="301"/>
      <c r="M195" s="301"/>
      <c r="N195" s="301"/>
      <c r="O195" s="301"/>
      <c r="P195" s="301"/>
      <c r="Q195" s="301"/>
      <c r="R195" s="301"/>
    </row>
    <row r="196" spans="1:18" ht="15.75">
      <c r="A196" s="298" t="s">
        <v>236</v>
      </c>
      <c r="B196" s="298"/>
      <c r="C196" s="298"/>
      <c r="D196" s="298"/>
      <c r="E196" s="298"/>
      <c r="F196" s="298"/>
      <c r="G196" s="298"/>
      <c r="H196" s="298"/>
      <c r="I196" s="298"/>
      <c r="J196" s="298"/>
      <c r="K196" s="298"/>
      <c r="L196" s="298"/>
      <c r="M196" s="298"/>
      <c r="N196" s="298"/>
      <c r="O196" s="298"/>
      <c r="P196" s="298"/>
      <c r="Q196" s="298"/>
      <c r="R196" s="298"/>
    </row>
    <row r="197" spans="1:18" ht="15.75">
      <c r="A197" s="298" t="s">
        <v>72</v>
      </c>
      <c r="B197" s="298"/>
      <c r="C197" s="298"/>
      <c r="D197" s="298"/>
      <c r="E197" s="298"/>
      <c r="F197" s="298"/>
      <c r="G197" s="298"/>
      <c r="H197" s="298"/>
      <c r="I197" s="298"/>
      <c r="J197" s="298"/>
      <c r="K197" s="298"/>
      <c r="L197" s="298"/>
      <c r="M197" s="298"/>
      <c r="N197" s="298"/>
      <c r="O197" s="298"/>
      <c r="P197" s="298"/>
      <c r="Q197" s="298"/>
      <c r="R197" s="298"/>
    </row>
    <row r="198" spans="1:18" ht="15.75">
      <c r="A198" s="117" t="s">
        <v>2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1:18" ht="131.25" customHeight="1">
      <c r="A199" s="24"/>
      <c r="B199" s="295" t="s">
        <v>221</v>
      </c>
      <c r="C199" s="296"/>
      <c r="D199" s="296"/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</row>
    <row r="200" spans="1:18" ht="18.75">
      <c r="A200" s="22"/>
      <c r="B200" s="284" t="s">
        <v>11</v>
      </c>
      <c r="C200" s="284"/>
      <c r="D200" s="284"/>
      <c r="E200" s="284"/>
      <c r="F200" s="284"/>
      <c r="G200" s="284"/>
      <c r="H200" s="284"/>
      <c r="I200" s="284"/>
      <c r="J200" s="284"/>
      <c r="K200" s="284"/>
      <c r="L200" s="285" t="s">
        <v>71</v>
      </c>
      <c r="M200" s="285"/>
      <c r="N200" s="285"/>
      <c r="O200" s="42" t="s">
        <v>12</v>
      </c>
      <c r="P200" s="285" t="s">
        <v>79</v>
      </c>
      <c r="Q200" s="285"/>
      <c r="R200" s="285"/>
    </row>
    <row r="201" spans="1:18" ht="20.25" customHeight="1">
      <c r="A201" s="22"/>
      <c r="B201" s="286" t="s">
        <v>20</v>
      </c>
      <c r="C201" s="286"/>
      <c r="D201" s="286"/>
      <c r="E201" s="286"/>
      <c r="F201" s="286"/>
      <c r="G201" s="286"/>
      <c r="H201" s="286"/>
      <c r="I201" s="292">
        <v>1</v>
      </c>
      <c r="J201" s="292"/>
      <c r="K201" s="43" t="s">
        <v>19</v>
      </c>
      <c r="L201" s="43"/>
      <c r="M201" s="293" t="s">
        <v>13</v>
      </c>
      <c r="N201" s="293"/>
      <c r="O201" s="293"/>
      <c r="P201" s="294" t="s">
        <v>14</v>
      </c>
      <c r="Q201" s="294"/>
      <c r="R201" s="294"/>
    </row>
    <row r="202" spans="1:18" ht="18.75">
      <c r="A202" s="22"/>
      <c r="B202" s="284" t="s">
        <v>16</v>
      </c>
      <c r="C202" s="284"/>
      <c r="D202" s="285" t="s">
        <v>119</v>
      </c>
      <c r="E202" s="285"/>
      <c r="F202" s="285"/>
      <c r="G202" s="285"/>
      <c r="H202" s="285"/>
      <c r="I202" s="285"/>
      <c r="J202" s="285"/>
      <c r="K202" s="285"/>
      <c r="L202" s="285"/>
      <c r="M202" s="285"/>
      <c r="N202" s="285"/>
      <c r="O202" s="285"/>
      <c r="P202" s="285"/>
      <c r="Q202" s="285"/>
      <c r="R202" s="285"/>
    </row>
    <row r="203" spans="1:18" ht="18.75">
      <c r="A203" s="22"/>
      <c r="B203" s="286" t="s">
        <v>15</v>
      </c>
      <c r="C203" s="28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</row>
    <row r="204" spans="1:18" ht="15.7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</row>
    <row r="205" spans="1:18" ht="15.75">
      <c r="A205" s="36"/>
      <c r="B205" s="287" t="s">
        <v>22</v>
      </c>
      <c r="C205" s="287"/>
      <c r="D205" s="287"/>
      <c r="E205" s="287"/>
      <c r="F205" s="287"/>
      <c r="G205" s="287"/>
      <c r="H205" s="287"/>
      <c r="I205" s="287"/>
      <c r="J205" s="287"/>
      <c r="K205" s="287"/>
      <c r="L205" s="287"/>
      <c r="M205" s="287"/>
      <c r="N205" s="287"/>
      <c r="O205" s="287"/>
      <c r="P205" s="287"/>
      <c r="Q205" s="288"/>
      <c r="R205" s="21">
        <v>3</v>
      </c>
    </row>
    <row r="206" spans="1:18" ht="15.7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</row>
    <row r="207" spans="1:18" ht="15.75">
      <c r="A207" s="4"/>
      <c r="B207" s="4"/>
      <c r="C207" s="4"/>
      <c r="D207" s="289" t="s">
        <v>6</v>
      </c>
      <c r="E207" s="290"/>
      <c r="F207" s="290"/>
      <c r="G207" s="290"/>
      <c r="H207" s="290"/>
      <c r="I207" s="290"/>
      <c r="J207" s="290"/>
      <c r="K207" s="290"/>
      <c r="L207" s="290"/>
      <c r="M207" s="290"/>
      <c r="N207" s="291"/>
      <c r="O207" s="8"/>
      <c r="P207" s="287" t="s">
        <v>23</v>
      </c>
      <c r="Q207" s="288"/>
      <c r="R207" s="21">
        <f>IF($R$162=2,1,ROUNDDOWN(R205*0.4,0))</f>
        <v>1</v>
      </c>
    </row>
    <row r="208" spans="1:18" ht="168.75">
      <c r="A208" s="5"/>
      <c r="B208" s="114"/>
      <c r="C208" s="113" t="s">
        <v>120</v>
      </c>
      <c r="D208" s="40"/>
      <c r="E208" s="40" t="s">
        <v>25</v>
      </c>
      <c r="F208" s="40" t="s">
        <v>214</v>
      </c>
      <c r="G208" s="40" t="s">
        <v>215</v>
      </c>
      <c r="H208" s="40" t="s">
        <v>234</v>
      </c>
      <c r="I208" s="40" t="s">
        <v>230</v>
      </c>
      <c r="J208" s="40" t="s">
        <v>56</v>
      </c>
      <c r="K208" s="40" t="s">
        <v>59</v>
      </c>
      <c r="L208" s="40" t="s">
        <v>235</v>
      </c>
      <c r="M208" s="40" t="s">
        <v>232</v>
      </c>
      <c r="N208" s="15"/>
      <c r="O208" s="12"/>
      <c r="P208" s="12"/>
    </row>
    <row r="209" spans="1:18">
      <c r="A209" s="5"/>
      <c r="B209" s="113"/>
      <c r="C209" s="118"/>
      <c r="D209" s="289" t="s">
        <v>7</v>
      </c>
      <c r="E209" s="290"/>
      <c r="F209" s="290"/>
      <c r="G209" s="290"/>
      <c r="H209" s="290"/>
      <c r="I209" s="290"/>
      <c r="J209" s="290"/>
      <c r="K209" s="290"/>
      <c r="L209" s="290"/>
      <c r="M209" s="290"/>
      <c r="N209" s="291"/>
      <c r="O209" s="13" t="s">
        <v>8</v>
      </c>
      <c r="P209" s="30"/>
    </row>
    <row r="210" spans="1:18" ht="19.5" customHeight="1">
      <c r="A210" s="5"/>
      <c r="B210" s="119"/>
      <c r="C210" s="120"/>
      <c r="D210" s="11"/>
      <c r="E210" s="6">
        <v>1</v>
      </c>
      <c r="F210" s="6">
        <v>1</v>
      </c>
      <c r="G210" s="6">
        <v>1</v>
      </c>
      <c r="H210" s="6">
        <v>3</v>
      </c>
      <c r="I210" s="6">
        <v>3</v>
      </c>
      <c r="J210" s="6">
        <v>3</v>
      </c>
      <c r="K210" s="6">
        <v>3</v>
      </c>
      <c r="L210" s="6">
        <v>3</v>
      </c>
      <c r="M210" s="6">
        <v>3</v>
      </c>
      <c r="N210" s="6"/>
      <c r="O210" s="16">
        <f>SUM(D210:N210)</f>
        <v>21</v>
      </c>
      <c r="P210" s="29"/>
    </row>
    <row r="211" spans="1:18" ht="48">
      <c r="A211" s="17"/>
      <c r="B211" s="115" t="s">
        <v>3</v>
      </c>
      <c r="C211" s="115" t="s">
        <v>4</v>
      </c>
      <c r="D211" s="304" t="s">
        <v>5</v>
      </c>
      <c r="E211" s="305"/>
      <c r="F211" s="305"/>
      <c r="G211" s="305"/>
      <c r="H211" s="305"/>
      <c r="I211" s="305"/>
      <c r="J211" s="305"/>
      <c r="K211" s="305"/>
      <c r="L211" s="305"/>
      <c r="M211" s="305"/>
      <c r="N211" s="306"/>
      <c r="O211" s="46" t="s">
        <v>17</v>
      </c>
      <c r="P211" s="46" t="s">
        <v>21</v>
      </c>
      <c r="Q211" s="46" t="s">
        <v>18</v>
      </c>
      <c r="R211" s="46" t="s">
        <v>10</v>
      </c>
    </row>
    <row r="212" spans="1:18" ht="19.5" thickBot="1">
      <c r="A212" s="7"/>
      <c r="B212" s="110">
        <v>1</v>
      </c>
      <c r="C212" s="100" t="s">
        <v>121</v>
      </c>
      <c r="D212" s="134"/>
      <c r="E212" s="133">
        <v>92</v>
      </c>
      <c r="F212" s="134">
        <v>83</v>
      </c>
      <c r="G212" s="134">
        <v>95</v>
      </c>
      <c r="H212" s="203">
        <v>90</v>
      </c>
      <c r="I212" s="208">
        <v>96</v>
      </c>
      <c r="J212" s="208">
        <v>85</v>
      </c>
      <c r="K212" s="203">
        <v>82</v>
      </c>
      <c r="L212" s="208">
        <v>92</v>
      </c>
      <c r="M212" s="203">
        <v>90</v>
      </c>
      <c r="N212" s="100"/>
      <c r="O212" s="92">
        <f>((D212*$D$210+E212*$E$210+F212*$F$210+G212*$G$210+H212*$H$210+I212*$I$210+J212*$J$210+K212*$K$210+$L$210*L212+$M$210*M212+$N$210*N212)/$O$210)*0.9</f>
        <v>80.357142857142861</v>
      </c>
      <c r="P212" s="92">
        <v>30</v>
      </c>
      <c r="Q212" s="93">
        <f>P212*0.1</f>
        <v>3</v>
      </c>
      <c r="R212" s="93">
        <f>O212+Q212</f>
        <v>83.357142857142861</v>
      </c>
    </row>
    <row r="213" spans="1:18" ht="18.75">
      <c r="A213" s="7"/>
      <c r="B213" s="51">
        <v>2</v>
      </c>
      <c r="C213" s="52" t="s">
        <v>122</v>
      </c>
      <c r="D213" s="127"/>
      <c r="E213" s="126">
        <v>95</v>
      </c>
      <c r="F213" s="127">
        <v>76</v>
      </c>
      <c r="G213" s="127">
        <v>94</v>
      </c>
      <c r="H213" s="199">
        <v>90</v>
      </c>
      <c r="I213" s="206">
        <v>90</v>
      </c>
      <c r="J213" s="206">
        <v>80</v>
      </c>
      <c r="K213" s="199">
        <v>72</v>
      </c>
      <c r="L213" s="206">
        <v>85</v>
      </c>
      <c r="M213" s="199">
        <v>92</v>
      </c>
      <c r="N213" s="82"/>
      <c r="O213" s="54">
        <f>((D213*$D$210+E213*$E$210+F213*$F$210+G213*$G$210+H213*$H$210+I213*$I$210+J213*$J$210+K213*$K$210+$L$210*L213+$M$210*M213+$N$210*N213)/$O$210)*0.9</f>
        <v>76.8</v>
      </c>
      <c r="P213" s="54"/>
      <c r="Q213" s="55">
        <f>P213*0.1</f>
        <v>0</v>
      </c>
      <c r="R213" s="55">
        <f t="shared" ref="R213" si="27">O213</f>
        <v>76.8</v>
      </c>
    </row>
    <row r="214" spans="1:18" ht="18.75" hidden="1">
      <c r="B214" s="51"/>
      <c r="C214" s="52"/>
      <c r="D214" s="81"/>
      <c r="E214" s="81"/>
      <c r="F214" s="81"/>
      <c r="G214" s="81"/>
      <c r="H214" s="81"/>
      <c r="I214" s="81"/>
      <c r="J214" s="81"/>
      <c r="K214" s="81"/>
      <c r="L214" s="81"/>
      <c r="M214" s="53"/>
      <c r="N214" s="53"/>
      <c r="O214" s="54"/>
      <c r="P214" s="54"/>
      <c r="Q214" s="55"/>
      <c r="R214" s="55"/>
    </row>
    <row r="215" spans="1:18" ht="18.75" hidden="1">
      <c r="B215" s="51"/>
      <c r="C215" s="61"/>
      <c r="D215" s="80"/>
      <c r="E215" s="80"/>
      <c r="F215" s="80"/>
      <c r="G215" s="80"/>
      <c r="H215" s="80"/>
      <c r="I215" s="80"/>
      <c r="J215" s="80"/>
      <c r="K215" s="80"/>
      <c r="L215" s="80"/>
      <c r="M215" s="48"/>
      <c r="N215" s="48"/>
      <c r="O215" s="49"/>
      <c r="P215" s="54"/>
      <c r="Q215" s="55"/>
      <c r="R215" s="50"/>
    </row>
    <row r="216" spans="1:18" ht="18.75" hidden="1">
      <c r="B216" s="64"/>
      <c r="C216" s="65"/>
      <c r="D216" s="99"/>
      <c r="E216" s="99"/>
      <c r="F216" s="99"/>
      <c r="G216" s="99"/>
      <c r="H216" s="99"/>
      <c r="I216" s="99"/>
      <c r="J216" s="99"/>
      <c r="K216" s="99"/>
      <c r="L216" s="99"/>
      <c r="M216" s="88"/>
      <c r="N216" s="88"/>
      <c r="O216" s="70"/>
      <c r="P216" s="70"/>
      <c r="Q216" s="71"/>
      <c r="R216" s="71"/>
    </row>
    <row r="217" spans="1:18" ht="18.75" hidden="1" customHeight="1">
      <c r="B217" s="65"/>
      <c r="C217" s="65"/>
      <c r="D217" s="99"/>
      <c r="E217" s="99"/>
      <c r="F217" s="99"/>
      <c r="G217" s="99"/>
      <c r="H217" s="99"/>
      <c r="I217" s="99"/>
      <c r="J217" s="99"/>
      <c r="K217" s="99"/>
      <c r="L217" s="99"/>
      <c r="M217" s="65"/>
      <c r="N217" s="65"/>
      <c r="O217" s="70"/>
      <c r="P217" s="70"/>
      <c r="Q217" s="71"/>
      <c r="R217" s="73"/>
    </row>
    <row r="218" spans="1:18" ht="18.75" hidden="1" customHeight="1">
      <c r="B218" s="65"/>
      <c r="C218" s="65"/>
      <c r="D218" s="99"/>
      <c r="E218" s="99"/>
      <c r="F218" s="99"/>
      <c r="G218" s="99"/>
      <c r="H218" s="99"/>
      <c r="I218" s="99"/>
      <c r="J218" s="99"/>
      <c r="K218" s="99"/>
      <c r="L218" s="99"/>
      <c r="M218" s="65"/>
      <c r="N218" s="65"/>
      <c r="O218" s="70"/>
      <c r="P218" s="70"/>
      <c r="Q218" s="71"/>
      <c r="R218" s="73"/>
    </row>
    <row r="219" spans="1:18" ht="18.75" customHeight="1"/>
    <row r="220" spans="1:18" ht="18.75" customHeight="1">
      <c r="A220" s="307" t="s">
        <v>228</v>
      </c>
      <c r="B220" s="307"/>
      <c r="C220" s="307"/>
      <c r="D220" s="307"/>
      <c r="E220" s="307"/>
      <c r="F220" s="307"/>
      <c r="G220" s="307"/>
      <c r="H220" s="307"/>
      <c r="I220" s="307"/>
      <c r="J220" s="307"/>
      <c r="K220" s="307"/>
      <c r="L220" s="307"/>
      <c r="M220" s="307"/>
      <c r="N220" s="307"/>
      <c r="O220" s="307"/>
      <c r="P220" s="307"/>
      <c r="Q220" s="307"/>
      <c r="R220" s="307"/>
    </row>
    <row r="221" spans="1:18" ht="15.75">
      <c r="A221" s="112"/>
      <c r="B221" s="112"/>
      <c r="C221" s="112"/>
      <c r="D221" s="112"/>
      <c r="E221" s="112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</row>
    <row r="222" spans="1:18" ht="15.75">
      <c r="A222" s="308" t="s">
        <v>9</v>
      </c>
      <c r="B222" s="308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308"/>
      <c r="P222" s="308"/>
      <c r="Q222" s="308"/>
      <c r="R222" s="308"/>
    </row>
    <row r="223" spans="1:18" ht="15.75">
      <c r="A223" s="299" t="s">
        <v>220</v>
      </c>
      <c r="B223" s="299"/>
      <c r="C223" s="299"/>
      <c r="D223" s="299"/>
      <c r="E223" s="299"/>
      <c r="F223" s="299"/>
      <c r="G223" s="299"/>
      <c r="H223" s="299"/>
      <c r="I223" s="299"/>
      <c r="J223" s="299"/>
      <c r="K223" s="299"/>
      <c r="L223" s="299"/>
      <c r="M223" s="299"/>
      <c r="N223" s="299"/>
      <c r="O223" s="299"/>
      <c r="P223" s="299"/>
      <c r="Q223" s="299"/>
      <c r="R223" s="299"/>
    </row>
    <row r="224" spans="1:18" ht="15.75">
      <c r="A224" s="299"/>
      <c r="B224" s="299"/>
      <c r="C224" s="299"/>
      <c r="D224" s="299"/>
      <c r="E224" s="299"/>
      <c r="F224" s="299"/>
      <c r="G224" s="299"/>
      <c r="H224" s="299"/>
      <c r="I224" s="299"/>
      <c r="J224" s="299"/>
      <c r="K224" s="299"/>
      <c r="L224" s="299"/>
      <c r="M224" s="299"/>
      <c r="N224" s="299"/>
      <c r="O224" s="299"/>
      <c r="P224" s="299"/>
      <c r="Q224" s="299"/>
      <c r="R224" s="299"/>
    </row>
    <row r="225" spans="1:18" ht="15.75">
      <c r="A225" s="299" t="s">
        <v>222</v>
      </c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</row>
    <row r="226" spans="1:18" ht="15.75">
      <c r="A226" s="300"/>
      <c r="B226" s="300"/>
      <c r="C226" s="300"/>
      <c r="D226" s="300"/>
      <c r="E226" s="300"/>
      <c r="F226" s="300"/>
      <c r="G226" s="300"/>
      <c r="H226" s="300"/>
      <c r="I226" s="300"/>
      <c r="J226" s="300"/>
      <c r="K226" s="300"/>
      <c r="L226" s="300"/>
      <c r="M226" s="300"/>
      <c r="N226" s="300"/>
      <c r="O226" s="300"/>
      <c r="P226" s="300"/>
      <c r="Q226" s="300"/>
      <c r="R226" s="300"/>
    </row>
    <row r="227" spans="1:18" ht="15.75">
      <c r="A227" s="300" t="s">
        <v>223</v>
      </c>
      <c r="B227" s="300"/>
      <c r="C227" s="300"/>
      <c r="D227" s="300"/>
      <c r="E227" s="300"/>
      <c r="F227" s="300"/>
      <c r="G227" s="300"/>
      <c r="H227" s="300"/>
      <c r="I227" s="300"/>
      <c r="J227" s="300"/>
      <c r="K227" s="300"/>
      <c r="L227" s="300"/>
      <c r="M227" s="300"/>
      <c r="N227" s="300"/>
      <c r="O227" s="300"/>
      <c r="P227" s="300"/>
      <c r="Q227" s="300"/>
      <c r="R227" s="300"/>
    </row>
    <row r="233" spans="1:18" ht="15.75">
      <c r="A233" s="297" t="s">
        <v>0</v>
      </c>
      <c r="B233" s="297"/>
      <c r="C233" s="297"/>
      <c r="D233" s="297"/>
      <c r="E233" s="297"/>
      <c r="F233" s="297"/>
      <c r="G233" s="297"/>
      <c r="H233" s="297"/>
      <c r="I233" s="297"/>
      <c r="J233" s="297"/>
      <c r="K233" s="297"/>
      <c r="L233" s="297"/>
      <c r="M233" s="297"/>
      <c r="N233" s="297"/>
      <c r="O233" s="297"/>
      <c r="P233" s="297"/>
      <c r="Q233" s="297"/>
      <c r="R233" s="297"/>
    </row>
    <row r="234" spans="1:18" ht="15.75">
      <c r="A234" s="297" t="s">
        <v>1</v>
      </c>
      <c r="B234" s="297"/>
      <c r="C234" s="297"/>
      <c r="D234" s="297"/>
      <c r="E234" s="297"/>
      <c r="F234" s="297"/>
      <c r="G234" s="297"/>
      <c r="H234" s="297"/>
      <c r="I234" s="297"/>
      <c r="J234" s="297"/>
      <c r="K234" s="297"/>
      <c r="L234" s="297"/>
      <c r="M234" s="297"/>
      <c r="N234" s="297"/>
      <c r="O234" s="297"/>
      <c r="P234" s="297"/>
      <c r="Q234" s="297"/>
      <c r="R234" s="297"/>
    </row>
    <row r="235" spans="1:18" ht="15.75">
      <c r="A235" s="301" t="s">
        <v>40</v>
      </c>
      <c r="B235" s="301"/>
      <c r="C235" s="301"/>
      <c r="D235" s="301"/>
      <c r="E235" s="301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  <c r="P235" s="301"/>
      <c r="Q235" s="301"/>
      <c r="R235" s="301"/>
    </row>
    <row r="236" spans="1:18" ht="15.75">
      <c r="A236" s="298" t="s">
        <v>237</v>
      </c>
      <c r="B236" s="298"/>
      <c r="C236" s="298"/>
      <c r="D236" s="298"/>
      <c r="E236" s="298"/>
      <c r="F236" s="298"/>
      <c r="G236" s="298"/>
      <c r="H236" s="298"/>
      <c r="I236" s="298"/>
      <c r="J236" s="298"/>
      <c r="K236" s="298"/>
      <c r="L236" s="298"/>
      <c r="M236" s="298"/>
      <c r="N236" s="298"/>
      <c r="O236" s="298"/>
      <c r="P236" s="298"/>
      <c r="Q236" s="298"/>
      <c r="R236" s="298"/>
    </row>
    <row r="237" spans="1:18" ht="15.75">
      <c r="A237" s="298" t="s">
        <v>72</v>
      </c>
      <c r="B237" s="298"/>
      <c r="C237" s="298"/>
      <c r="D237" s="298"/>
      <c r="E237" s="298"/>
      <c r="F237" s="298"/>
      <c r="G237" s="298"/>
      <c r="H237" s="298"/>
      <c r="I237" s="298"/>
      <c r="J237" s="298"/>
      <c r="K237" s="298"/>
      <c r="L237" s="298"/>
      <c r="M237" s="298"/>
      <c r="N237" s="298"/>
      <c r="O237" s="298"/>
      <c r="P237" s="298"/>
      <c r="Q237" s="298"/>
      <c r="R237" s="298"/>
    </row>
    <row r="238" spans="1:18" ht="15.75">
      <c r="A238" s="117" t="s">
        <v>2</v>
      </c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1:18" ht="135" customHeight="1">
      <c r="A239" s="24"/>
      <c r="B239" s="295" t="s">
        <v>221</v>
      </c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</row>
    <row r="240" spans="1:18" ht="18.75">
      <c r="A240" s="22"/>
      <c r="B240" s="284" t="s">
        <v>11</v>
      </c>
      <c r="C240" s="284"/>
      <c r="D240" s="284"/>
      <c r="E240" s="284"/>
      <c r="F240" s="284"/>
      <c r="G240" s="284"/>
      <c r="H240" s="284"/>
      <c r="I240" s="284"/>
      <c r="J240" s="284"/>
      <c r="K240" s="284"/>
      <c r="L240" s="285" t="s">
        <v>71</v>
      </c>
      <c r="M240" s="285"/>
      <c r="N240" s="285"/>
      <c r="O240" s="42" t="s">
        <v>12</v>
      </c>
      <c r="P240" s="285" t="s">
        <v>79</v>
      </c>
      <c r="Q240" s="285"/>
      <c r="R240" s="285"/>
    </row>
    <row r="241" spans="1:18" ht="18.75">
      <c r="A241" s="22"/>
      <c r="B241" s="286" t="s">
        <v>20</v>
      </c>
      <c r="C241" s="286"/>
      <c r="D241" s="286"/>
      <c r="E241" s="286"/>
      <c r="F241" s="286"/>
      <c r="G241" s="286"/>
      <c r="H241" s="286"/>
      <c r="I241" s="292">
        <v>1</v>
      </c>
      <c r="J241" s="292"/>
      <c r="K241" s="43" t="s">
        <v>19</v>
      </c>
      <c r="L241" s="43"/>
      <c r="M241" s="293" t="s">
        <v>13</v>
      </c>
      <c r="N241" s="293"/>
      <c r="O241" s="293"/>
      <c r="P241" s="294" t="s">
        <v>14</v>
      </c>
      <c r="Q241" s="294"/>
      <c r="R241" s="294"/>
    </row>
    <row r="242" spans="1:18" ht="18.75">
      <c r="A242" s="22"/>
      <c r="B242" s="284" t="s">
        <v>16</v>
      </c>
      <c r="C242" s="284"/>
      <c r="D242" s="285" t="s">
        <v>52</v>
      </c>
      <c r="E242" s="285"/>
      <c r="F242" s="285"/>
      <c r="G242" s="285"/>
      <c r="H242" s="285"/>
      <c r="I242" s="285"/>
      <c r="J242" s="285"/>
      <c r="K242" s="285"/>
      <c r="L242" s="285"/>
      <c r="M242" s="285"/>
      <c r="N242" s="285"/>
      <c r="O242" s="285"/>
      <c r="P242" s="285"/>
      <c r="Q242" s="285"/>
      <c r="R242" s="285"/>
    </row>
    <row r="243" spans="1:18" ht="18.75">
      <c r="A243" s="22"/>
      <c r="B243" s="286" t="s">
        <v>15</v>
      </c>
      <c r="C243" s="28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</row>
    <row r="244" spans="1:18" ht="15.7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1:18" ht="15.75">
      <c r="A245" s="36"/>
      <c r="B245" s="287" t="s">
        <v>22</v>
      </c>
      <c r="C245" s="287"/>
      <c r="D245" s="287"/>
      <c r="E245" s="287"/>
      <c r="F245" s="287"/>
      <c r="G245" s="287"/>
      <c r="H245" s="287"/>
      <c r="I245" s="287"/>
      <c r="J245" s="287"/>
      <c r="K245" s="287"/>
      <c r="L245" s="287"/>
      <c r="M245" s="287"/>
      <c r="N245" s="287"/>
      <c r="O245" s="287"/>
      <c r="P245" s="287"/>
      <c r="Q245" s="288"/>
      <c r="R245" s="21">
        <v>3</v>
      </c>
    </row>
    <row r="246" spans="1:18" ht="15.7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1:18" ht="15.75">
      <c r="A247" s="4"/>
      <c r="B247" s="4"/>
      <c r="C247" s="4"/>
      <c r="D247" s="289" t="s">
        <v>6</v>
      </c>
      <c r="E247" s="290"/>
      <c r="F247" s="290"/>
      <c r="G247" s="290"/>
      <c r="H247" s="290"/>
      <c r="I247" s="290"/>
      <c r="J247" s="290"/>
      <c r="K247" s="290"/>
      <c r="L247" s="290"/>
      <c r="M247" s="290"/>
      <c r="N247" s="291"/>
      <c r="O247" s="8"/>
      <c r="P247" s="287" t="s">
        <v>23</v>
      </c>
      <c r="Q247" s="288"/>
      <c r="R247" s="21">
        <f>IF($R$162=2,1,ROUNDDOWN(R245*0.4,0))</f>
        <v>1</v>
      </c>
    </row>
    <row r="248" spans="1:18" ht="168.75">
      <c r="A248" s="5"/>
      <c r="B248" s="114"/>
      <c r="C248" s="113" t="s">
        <v>123</v>
      </c>
      <c r="D248" s="40"/>
      <c r="E248" s="40" t="s">
        <v>25</v>
      </c>
      <c r="F248" s="40" t="s">
        <v>214</v>
      </c>
      <c r="G248" s="40" t="s">
        <v>215</v>
      </c>
      <c r="H248" s="40" t="s">
        <v>230</v>
      </c>
      <c r="I248" s="40" t="s">
        <v>96</v>
      </c>
      <c r="J248" s="40" t="s">
        <v>56</v>
      </c>
      <c r="K248" s="40" t="s">
        <v>59</v>
      </c>
      <c r="L248" s="40" t="s">
        <v>235</v>
      </c>
      <c r="M248" s="40" t="s">
        <v>232</v>
      </c>
      <c r="N248" s="15"/>
      <c r="O248" s="12"/>
      <c r="P248" s="12"/>
    </row>
    <row r="249" spans="1:18">
      <c r="A249" s="5"/>
      <c r="B249" s="113"/>
      <c r="C249" s="118"/>
      <c r="D249" s="289" t="s">
        <v>7</v>
      </c>
      <c r="E249" s="290"/>
      <c r="F249" s="290"/>
      <c r="G249" s="290"/>
      <c r="H249" s="290"/>
      <c r="I249" s="290"/>
      <c r="J249" s="290"/>
      <c r="K249" s="290"/>
      <c r="L249" s="290"/>
      <c r="M249" s="290"/>
      <c r="N249" s="291"/>
      <c r="O249" s="13" t="s">
        <v>8</v>
      </c>
      <c r="P249" s="30"/>
    </row>
    <row r="250" spans="1:18">
      <c r="A250" s="5"/>
      <c r="B250" s="119"/>
      <c r="C250" s="120"/>
      <c r="D250" s="11"/>
      <c r="E250" s="6">
        <v>1</v>
      </c>
      <c r="F250" s="6">
        <v>1</v>
      </c>
      <c r="G250" s="6">
        <v>1</v>
      </c>
      <c r="H250" s="6">
        <v>3</v>
      </c>
      <c r="I250" s="6">
        <v>3</v>
      </c>
      <c r="J250" s="6">
        <v>3</v>
      </c>
      <c r="K250" s="6">
        <v>3</v>
      </c>
      <c r="L250" s="6">
        <v>3</v>
      </c>
      <c r="M250" s="6">
        <v>3</v>
      </c>
      <c r="N250" s="6"/>
      <c r="O250" s="16">
        <f>SUM(D250:N250)</f>
        <v>21</v>
      </c>
      <c r="P250" s="29"/>
    </row>
    <row r="251" spans="1:18" ht="48">
      <c r="A251" s="17"/>
      <c r="B251" s="115" t="s">
        <v>3</v>
      </c>
      <c r="C251" s="115" t="s">
        <v>4</v>
      </c>
      <c r="D251" s="304" t="s">
        <v>5</v>
      </c>
      <c r="E251" s="305"/>
      <c r="F251" s="305"/>
      <c r="G251" s="305"/>
      <c r="H251" s="305"/>
      <c r="I251" s="305"/>
      <c r="J251" s="305"/>
      <c r="K251" s="305"/>
      <c r="L251" s="305"/>
      <c r="M251" s="305"/>
      <c r="N251" s="306"/>
      <c r="O251" s="46" t="s">
        <v>17</v>
      </c>
      <c r="P251" s="46" t="s">
        <v>21</v>
      </c>
      <c r="Q251" s="46" t="s">
        <v>18</v>
      </c>
      <c r="R251" s="46" t="s">
        <v>10</v>
      </c>
    </row>
    <row r="252" spans="1:18" ht="19.5" thickBot="1">
      <c r="A252" s="7"/>
      <c r="B252" s="110">
        <v>1</v>
      </c>
      <c r="C252" s="100" t="s">
        <v>124</v>
      </c>
      <c r="D252" s="134"/>
      <c r="E252" s="134">
        <v>93</v>
      </c>
      <c r="F252" s="134">
        <v>95</v>
      </c>
      <c r="G252" s="134">
        <v>95</v>
      </c>
      <c r="H252" s="203">
        <v>100</v>
      </c>
      <c r="I252" s="203">
        <v>85</v>
      </c>
      <c r="J252" s="203">
        <v>85</v>
      </c>
      <c r="K252" s="203">
        <v>90</v>
      </c>
      <c r="L252" s="213">
        <v>90</v>
      </c>
      <c r="M252" s="203">
        <v>90</v>
      </c>
      <c r="N252" s="100"/>
      <c r="O252" s="92">
        <f>((D252*$D$250+E252*$E$250+F252*$F$250+G252*$G$250+H252*$H$250+I252*$I$250+J252*$J$250+K252*$K$250+$L$250*L252+$M$250*M252+$N$250*N252)/$O$250)*0.9</f>
        <v>81.557142857142864</v>
      </c>
      <c r="P252" s="92">
        <v>30</v>
      </c>
      <c r="Q252" s="93">
        <f>P252*0.1</f>
        <v>3</v>
      </c>
      <c r="R252" s="93">
        <f>O252+Q252</f>
        <v>84.557142857142864</v>
      </c>
    </row>
    <row r="253" spans="1:18" ht="18.75" hidden="1">
      <c r="A253" s="7"/>
      <c r="B253" s="51">
        <v>2</v>
      </c>
      <c r="C253" s="52"/>
      <c r="D253" s="127"/>
      <c r="E253" s="168"/>
      <c r="F253" s="168"/>
      <c r="G253" s="168"/>
      <c r="H253" s="168"/>
      <c r="I253" s="127"/>
      <c r="J253" s="168"/>
      <c r="K253" s="168"/>
      <c r="L253" s="81"/>
      <c r="M253" s="82"/>
      <c r="N253" s="82"/>
      <c r="O253" s="54">
        <f>((D253*$D$250+E253*$E$250+F253*$F$250+G253*$G$250+H253*$H$250+I253*$I$250+J253*$J$250+K253*$K$250+$L$250*L253+$M$250*M253+$N$250*N253)/$O$250)*0.9</f>
        <v>0</v>
      </c>
      <c r="P253" s="54"/>
      <c r="Q253" s="55">
        <f>P253*0.1</f>
        <v>0</v>
      </c>
      <c r="R253" s="55">
        <f t="shared" ref="R253" si="28">O253</f>
        <v>0</v>
      </c>
    </row>
    <row r="254" spans="1:18" ht="18.75" hidden="1">
      <c r="B254" s="51"/>
      <c r="C254" s="52"/>
      <c r="D254" s="81"/>
      <c r="E254" s="81"/>
      <c r="F254" s="81"/>
      <c r="G254" s="81"/>
      <c r="H254" s="81"/>
      <c r="I254" s="81"/>
      <c r="J254" s="81"/>
      <c r="K254" s="81"/>
      <c r="L254" s="81"/>
      <c r="M254" s="53"/>
      <c r="N254" s="53"/>
      <c r="O254" s="54"/>
      <c r="P254" s="54"/>
      <c r="Q254" s="55"/>
      <c r="R254" s="55"/>
    </row>
    <row r="255" spans="1:18" ht="18.75" hidden="1">
      <c r="B255" s="51"/>
      <c r="C255" s="61"/>
      <c r="D255" s="80"/>
      <c r="E255" s="80"/>
      <c r="F255" s="80"/>
      <c r="G255" s="80"/>
      <c r="H255" s="80"/>
      <c r="I255" s="80"/>
      <c r="J255" s="80"/>
      <c r="K255" s="80"/>
      <c r="L255" s="80"/>
      <c r="M255" s="48"/>
      <c r="N255" s="48"/>
      <c r="O255" s="49"/>
      <c r="P255" s="54"/>
      <c r="Q255" s="55"/>
      <c r="R255" s="50"/>
    </row>
    <row r="256" spans="1:18" ht="18.75" hidden="1">
      <c r="B256" s="65"/>
      <c r="C256" s="65"/>
      <c r="D256" s="99"/>
      <c r="E256" s="99"/>
      <c r="F256" s="99"/>
      <c r="G256" s="99"/>
      <c r="H256" s="99"/>
      <c r="I256" s="99"/>
      <c r="J256" s="99"/>
      <c r="K256" s="99"/>
      <c r="L256" s="99"/>
      <c r="M256" s="65"/>
      <c r="N256" s="65"/>
      <c r="O256" s="70"/>
      <c r="P256" s="70"/>
      <c r="Q256" s="71"/>
      <c r="R256" s="73"/>
    </row>
    <row r="257" spans="1:18" ht="15.75">
      <c r="A257" s="307"/>
      <c r="B257" s="307"/>
      <c r="C257" s="307"/>
      <c r="D257" s="307"/>
      <c r="E257" s="307"/>
      <c r="F257" s="307"/>
      <c r="G257" s="307"/>
      <c r="H257" s="307"/>
      <c r="I257" s="307"/>
      <c r="J257" s="307"/>
      <c r="K257" s="307"/>
      <c r="L257" s="307"/>
      <c r="M257" s="307"/>
      <c r="N257" s="307"/>
      <c r="O257" s="307"/>
      <c r="P257" s="307"/>
      <c r="Q257" s="307"/>
      <c r="R257" s="307"/>
    </row>
    <row r="258" spans="1:18" ht="15.75">
      <c r="A258" s="307" t="s">
        <v>228</v>
      </c>
      <c r="B258" s="307"/>
      <c r="C258" s="307"/>
      <c r="D258" s="307"/>
      <c r="E258" s="307"/>
      <c r="F258" s="307"/>
      <c r="G258" s="307"/>
      <c r="H258" s="307"/>
      <c r="I258" s="307"/>
      <c r="J258" s="307"/>
      <c r="K258" s="307"/>
      <c r="L258" s="307"/>
      <c r="M258" s="307"/>
      <c r="N258" s="307"/>
      <c r="O258" s="307"/>
      <c r="P258" s="307"/>
      <c r="Q258" s="307"/>
      <c r="R258" s="307"/>
    </row>
    <row r="259" spans="1:18" ht="15.75">
      <c r="A259" s="112"/>
      <c r="B259" s="112"/>
      <c r="C259" s="112"/>
      <c r="D259" s="112"/>
      <c r="E259" s="112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</row>
    <row r="260" spans="1:18" ht="15.75">
      <c r="A260" s="308" t="s">
        <v>9</v>
      </c>
      <c r="B260" s="308"/>
      <c r="C260" s="308"/>
      <c r="D260" s="308"/>
      <c r="E260" s="308"/>
      <c r="F260" s="308"/>
      <c r="G260" s="308"/>
      <c r="H260" s="308"/>
      <c r="I260" s="308"/>
      <c r="J260" s="308"/>
      <c r="K260" s="308"/>
      <c r="L260" s="308"/>
      <c r="M260" s="308"/>
      <c r="N260" s="308"/>
      <c r="O260" s="308"/>
      <c r="P260" s="308"/>
      <c r="Q260" s="308"/>
      <c r="R260" s="308"/>
    </row>
    <row r="261" spans="1:18" ht="15.75">
      <c r="A261" s="299" t="s">
        <v>220</v>
      </c>
      <c r="B261" s="299"/>
      <c r="C261" s="299"/>
      <c r="D261" s="299"/>
      <c r="E261" s="299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</row>
    <row r="262" spans="1:18" ht="15.75">
      <c r="A262" s="299"/>
      <c r="B262" s="299"/>
      <c r="C262" s="299"/>
      <c r="D262" s="299"/>
      <c r="E262" s="299"/>
      <c r="F262" s="299"/>
      <c r="G262" s="299"/>
      <c r="H262" s="299"/>
      <c r="I262" s="299"/>
      <c r="J262" s="299"/>
      <c r="K262" s="299"/>
      <c r="L262" s="299"/>
      <c r="M262" s="299"/>
      <c r="N262" s="299"/>
      <c r="O262" s="299"/>
      <c r="P262" s="299"/>
      <c r="Q262" s="299"/>
      <c r="R262" s="299"/>
    </row>
    <row r="263" spans="1:18" ht="15.75">
      <c r="A263" s="299" t="s">
        <v>222</v>
      </c>
      <c r="B263" s="299"/>
      <c r="C263" s="299"/>
      <c r="D263" s="299"/>
      <c r="E263" s="299"/>
      <c r="F263" s="299"/>
      <c r="G263" s="299"/>
      <c r="H263" s="299"/>
      <c r="I263" s="299"/>
      <c r="J263" s="299"/>
      <c r="K263" s="299"/>
      <c r="L263" s="299"/>
      <c r="M263" s="299"/>
      <c r="N263" s="299"/>
      <c r="O263" s="299"/>
      <c r="P263" s="299"/>
      <c r="Q263" s="299"/>
      <c r="R263" s="299"/>
    </row>
    <row r="264" spans="1:18" ht="15.75">
      <c r="A264" s="300"/>
      <c r="B264" s="300"/>
      <c r="C264" s="300"/>
      <c r="D264" s="300"/>
      <c r="E264" s="300"/>
      <c r="F264" s="300"/>
      <c r="G264" s="300"/>
      <c r="H264" s="300"/>
      <c r="I264" s="300"/>
      <c r="J264" s="300"/>
      <c r="K264" s="300"/>
      <c r="L264" s="300"/>
      <c r="M264" s="300"/>
      <c r="N264" s="300"/>
      <c r="O264" s="300"/>
      <c r="P264" s="300"/>
      <c r="Q264" s="300"/>
      <c r="R264" s="300"/>
    </row>
    <row r="265" spans="1:18" ht="15.75">
      <c r="A265" s="300" t="s">
        <v>223</v>
      </c>
      <c r="B265" s="300"/>
      <c r="C265" s="300"/>
      <c r="D265" s="300"/>
      <c r="E265" s="300"/>
      <c r="F265" s="300"/>
      <c r="G265" s="300"/>
      <c r="H265" s="300"/>
      <c r="I265" s="300"/>
      <c r="J265" s="300"/>
      <c r="K265" s="300"/>
      <c r="L265" s="300"/>
      <c r="M265" s="300"/>
      <c r="N265" s="300"/>
      <c r="O265" s="300"/>
      <c r="P265" s="300"/>
      <c r="Q265" s="300"/>
      <c r="R265" s="300"/>
    </row>
    <row r="272" spans="1:18" ht="15.75">
      <c r="A272" s="297" t="s">
        <v>0</v>
      </c>
      <c r="B272" s="297"/>
      <c r="C272" s="297"/>
      <c r="D272" s="297"/>
      <c r="E272" s="297"/>
      <c r="F272" s="297"/>
      <c r="G272" s="297"/>
      <c r="H272" s="297"/>
      <c r="I272" s="297"/>
      <c r="J272" s="297"/>
      <c r="K272" s="297"/>
      <c r="L272" s="297"/>
      <c r="M272" s="297"/>
      <c r="N272" s="297"/>
      <c r="O272" s="297"/>
      <c r="P272" s="297"/>
      <c r="Q272" s="297"/>
      <c r="R272" s="297"/>
    </row>
    <row r="273" spans="1:18" ht="15.75">
      <c r="A273" s="297" t="s">
        <v>1</v>
      </c>
      <c r="B273" s="297"/>
      <c r="C273" s="297"/>
      <c r="D273" s="297"/>
      <c r="E273" s="297"/>
      <c r="F273" s="297"/>
      <c r="G273" s="297"/>
      <c r="H273" s="297"/>
      <c r="I273" s="297"/>
      <c r="J273" s="297"/>
      <c r="K273" s="297"/>
      <c r="L273" s="297"/>
      <c r="M273" s="297"/>
      <c r="N273" s="297"/>
      <c r="O273" s="297"/>
      <c r="P273" s="297"/>
      <c r="Q273" s="297"/>
      <c r="R273" s="297"/>
    </row>
    <row r="274" spans="1:18" ht="15.75">
      <c r="A274" s="301" t="s">
        <v>40</v>
      </c>
      <c r="B274" s="301"/>
      <c r="C274" s="301"/>
      <c r="D274" s="301"/>
      <c r="E274" s="301"/>
      <c r="F274" s="301"/>
      <c r="G274" s="301"/>
      <c r="H274" s="301"/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</row>
    <row r="275" spans="1:18" ht="15.75">
      <c r="A275" s="298" t="s">
        <v>238</v>
      </c>
      <c r="B275" s="298"/>
      <c r="C275" s="298"/>
      <c r="D275" s="298"/>
      <c r="E275" s="298"/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</row>
    <row r="276" spans="1:18" ht="15.75">
      <c r="A276" s="298" t="s">
        <v>72</v>
      </c>
      <c r="B276" s="298"/>
      <c r="C276" s="298"/>
      <c r="D276" s="298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</row>
    <row r="277" spans="1:18" ht="15.75">
      <c r="A277" s="186" t="s">
        <v>2</v>
      </c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</row>
    <row r="278" spans="1:18" ht="130.5" customHeight="1">
      <c r="A278" s="24"/>
      <c r="B278" s="295" t="s">
        <v>221</v>
      </c>
      <c r="C278" s="296"/>
      <c r="D278" s="296"/>
      <c r="E278" s="296"/>
      <c r="F278" s="296"/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</row>
    <row r="279" spans="1:18" ht="18.75">
      <c r="A279" s="22"/>
      <c r="B279" s="284" t="s">
        <v>11</v>
      </c>
      <c r="C279" s="284"/>
      <c r="D279" s="284"/>
      <c r="E279" s="284"/>
      <c r="F279" s="284"/>
      <c r="G279" s="284"/>
      <c r="H279" s="284"/>
      <c r="I279" s="284"/>
      <c r="J279" s="284"/>
      <c r="K279" s="284"/>
      <c r="L279" s="285" t="s">
        <v>71</v>
      </c>
      <c r="M279" s="285"/>
      <c r="N279" s="285"/>
      <c r="O279" s="42" t="s">
        <v>12</v>
      </c>
      <c r="P279" s="285" t="s">
        <v>79</v>
      </c>
      <c r="Q279" s="285"/>
      <c r="R279" s="285"/>
    </row>
    <row r="280" spans="1:18" ht="18.75">
      <c r="A280" s="22"/>
      <c r="B280" s="286" t="s">
        <v>20</v>
      </c>
      <c r="C280" s="286"/>
      <c r="D280" s="286"/>
      <c r="E280" s="286"/>
      <c r="F280" s="286"/>
      <c r="G280" s="286"/>
      <c r="H280" s="286"/>
      <c r="I280" s="292">
        <v>1</v>
      </c>
      <c r="J280" s="292"/>
      <c r="K280" s="43" t="s">
        <v>19</v>
      </c>
      <c r="L280" s="43"/>
      <c r="M280" s="293" t="s">
        <v>13</v>
      </c>
      <c r="N280" s="293"/>
      <c r="O280" s="293"/>
      <c r="P280" s="294" t="s">
        <v>14</v>
      </c>
      <c r="Q280" s="294"/>
      <c r="R280" s="294"/>
    </row>
    <row r="281" spans="1:18" ht="18.75">
      <c r="A281" s="22"/>
      <c r="B281" s="284" t="s">
        <v>16</v>
      </c>
      <c r="C281" s="284"/>
      <c r="D281" s="285" t="s">
        <v>239</v>
      </c>
      <c r="E281" s="285"/>
      <c r="F281" s="285"/>
      <c r="G281" s="285"/>
      <c r="H281" s="285"/>
      <c r="I281" s="285"/>
      <c r="J281" s="285"/>
      <c r="K281" s="285"/>
      <c r="L281" s="285"/>
      <c r="M281" s="285"/>
      <c r="N281" s="285"/>
      <c r="O281" s="285"/>
      <c r="P281" s="285"/>
      <c r="Q281" s="285"/>
      <c r="R281" s="285"/>
    </row>
    <row r="282" spans="1:18" ht="18.75">
      <c r="A282" s="22"/>
      <c r="B282" s="286" t="s">
        <v>15</v>
      </c>
      <c r="C282" s="286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</row>
    <row r="283" spans="1:18" ht="15.7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1:18" ht="15.75">
      <c r="A284" s="36"/>
      <c r="B284" s="287" t="s">
        <v>22</v>
      </c>
      <c r="C284" s="287"/>
      <c r="D284" s="287"/>
      <c r="E284" s="287"/>
      <c r="F284" s="287"/>
      <c r="G284" s="287"/>
      <c r="H284" s="287"/>
      <c r="I284" s="287"/>
      <c r="J284" s="287"/>
      <c r="K284" s="287"/>
      <c r="L284" s="287"/>
      <c r="M284" s="287"/>
      <c r="N284" s="287"/>
      <c r="O284" s="287"/>
      <c r="P284" s="287"/>
      <c r="Q284" s="288"/>
      <c r="R284" s="21">
        <v>3</v>
      </c>
    </row>
    <row r="285" spans="1:18" ht="15.7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1:18" ht="15.75">
      <c r="A286" s="4"/>
      <c r="B286" s="4"/>
      <c r="C286" s="4"/>
      <c r="D286" s="289" t="s">
        <v>6</v>
      </c>
      <c r="E286" s="290"/>
      <c r="F286" s="290"/>
      <c r="G286" s="290"/>
      <c r="H286" s="290"/>
      <c r="I286" s="290"/>
      <c r="J286" s="290"/>
      <c r="K286" s="290"/>
      <c r="L286" s="290"/>
      <c r="M286" s="290"/>
      <c r="N286" s="291"/>
      <c r="O286" s="8"/>
      <c r="P286" s="287" t="s">
        <v>23</v>
      </c>
      <c r="Q286" s="288"/>
      <c r="R286" s="21">
        <f>IF($R$162=2,1,ROUNDDOWN(R284*0.4,0))</f>
        <v>1</v>
      </c>
    </row>
    <row r="287" spans="1:18" ht="168.75">
      <c r="A287" s="5"/>
      <c r="B287" s="188"/>
      <c r="C287" s="187" t="s">
        <v>240</v>
      </c>
      <c r="D287" s="40"/>
      <c r="E287" s="40" t="s">
        <v>25</v>
      </c>
      <c r="F287" s="40" t="s">
        <v>214</v>
      </c>
      <c r="G287" s="40" t="s">
        <v>215</v>
      </c>
      <c r="H287" s="40" t="s">
        <v>230</v>
      </c>
      <c r="I287" s="40" t="s">
        <v>96</v>
      </c>
      <c r="J287" s="40" t="s">
        <v>56</v>
      </c>
      <c r="K287" s="40" t="s">
        <v>59</v>
      </c>
      <c r="L287" s="40" t="s">
        <v>241</v>
      </c>
      <c r="M287" s="40" t="s">
        <v>232</v>
      </c>
      <c r="N287" s="15"/>
      <c r="O287" s="12"/>
      <c r="P287" s="12"/>
    </row>
    <row r="288" spans="1:18">
      <c r="A288" s="5"/>
      <c r="B288" s="187"/>
      <c r="C288" s="190"/>
      <c r="D288" s="289" t="s">
        <v>7</v>
      </c>
      <c r="E288" s="290"/>
      <c r="F288" s="290"/>
      <c r="G288" s="290"/>
      <c r="H288" s="290"/>
      <c r="I288" s="290"/>
      <c r="J288" s="290"/>
      <c r="K288" s="290"/>
      <c r="L288" s="290"/>
      <c r="M288" s="290"/>
      <c r="N288" s="291"/>
      <c r="O288" s="13" t="s">
        <v>8</v>
      </c>
      <c r="P288" s="30"/>
    </row>
    <row r="289" spans="1:18">
      <c r="A289" s="5"/>
      <c r="B289" s="191"/>
      <c r="C289" s="192"/>
      <c r="D289" s="11"/>
      <c r="E289" s="6">
        <v>1</v>
      </c>
      <c r="F289" s="6">
        <v>1</v>
      </c>
      <c r="G289" s="6">
        <v>1</v>
      </c>
      <c r="H289" s="6">
        <v>3</v>
      </c>
      <c r="I289" s="6">
        <v>3</v>
      </c>
      <c r="J289" s="6">
        <v>3</v>
      </c>
      <c r="K289" s="6">
        <v>3</v>
      </c>
      <c r="L289" s="6">
        <v>3</v>
      </c>
      <c r="M289" s="6">
        <v>3</v>
      </c>
      <c r="N289" s="6"/>
      <c r="O289" s="16">
        <f>SUM(D289:N289)</f>
        <v>21</v>
      </c>
      <c r="P289" s="29"/>
    </row>
    <row r="290" spans="1:18" ht="48">
      <c r="A290" s="17"/>
      <c r="B290" s="193" t="s">
        <v>3</v>
      </c>
      <c r="C290" s="193" t="s">
        <v>4</v>
      </c>
      <c r="D290" s="304" t="s">
        <v>5</v>
      </c>
      <c r="E290" s="305"/>
      <c r="F290" s="305"/>
      <c r="G290" s="305"/>
      <c r="H290" s="305"/>
      <c r="I290" s="305"/>
      <c r="J290" s="305"/>
      <c r="K290" s="305"/>
      <c r="L290" s="305"/>
      <c r="M290" s="305"/>
      <c r="N290" s="306"/>
      <c r="O290" s="46" t="s">
        <v>17</v>
      </c>
      <c r="P290" s="46" t="s">
        <v>21</v>
      </c>
      <c r="Q290" s="46" t="s">
        <v>18</v>
      </c>
      <c r="R290" s="46" t="s">
        <v>10</v>
      </c>
    </row>
    <row r="291" spans="1:18" ht="19.5" thickBot="1">
      <c r="A291" s="7"/>
      <c r="B291" s="110">
        <v>1</v>
      </c>
      <c r="C291" s="100" t="s">
        <v>242</v>
      </c>
      <c r="D291" s="134"/>
      <c r="E291" s="134">
        <v>92</v>
      </c>
      <c r="F291" s="134">
        <v>90</v>
      </c>
      <c r="G291" s="215">
        <v>95</v>
      </c>
      <c r="H291" s="203">
        <v>98</v>
      </c>
      <c r="I291" s="235">
        <v>90</v>
      </c>
      <c r="J291" s="203">
        <v>90</v>
      </c>
      <c r="K291" s="203">
        <v>90</v>
      </c>
      <c r="L291" s="208">
        <v>95</v>
      </c>
      <c r="M291" s="236">
        <v>95</v>
      </c>
      <c r="N291" s="100"/>
      <c r="O291" s="92">
        <f>((D291*$D$289+E291*$E$289+F291*$F$289+G291*$G$289+H291*$H$289+I291*$I$289+J291*$J$289+K291*$K$289+$L$289*L291+$M$289*M291+$N$289*N291)/$O$289)*0.9</f>
        <v>83.614285714285714</v>
      </c>
      <c r="P291" s="92">
        <v>3</v>
      </c>
      <c r="Q291" s="93">
        <f>P291*0.1</f>
        <v>0.30000000000000004</v>
      </c>
      <c r="R291" s="93">
        <f>O291+Q291</f>
        <v>83.914285714285711</v>
      </c>
    </row>
    <row r="292" spans="1:18" ht="19.5" thickBot="1">
      <c r="A292" s="7"/>
      <c r="B292" s="51">
        <v>2</v>
      </c>
      <c r="C292" s="52" t="s">
        <v>243</v>
      </c>
      <c r="D292" s="127"/>
      <c r="E292" s="127">
        <v>80</v>
      </c>
      <c r="F292" s="127">
        <v>90</v>
      </c>
      <c r="G292" s="214">
        <v>70</v>
      </c>
      <c r="H292" s="199">
        <v>70</v>
      </c>
      <c r="I292" s="237">
        <v>80</v>
      </c>
      <c r="J292" s="199">
        <v>85</v>
      </c>
      <c r="K292" s="199">
        <v>65</v>
      </c>
      <c r="L292" s="206">
        <v>95</v>
      </c>
      <c r="M292" s="218">
        <v>91</v>
      </c>
      <c r="N292" s="82"/>
      <c r="O292" s="92">
        <f>((D292*$D$289+E292*$E$289+F292*$F$289+G292*$G$289+H292*$H$289+I292*$I$289+J292*$J$289+K292*$K$289+$L$289*L292+$M$289*M292+$N$289*N292)/$O$289)*0.9</f>
        <v>72.771428571428572</v>
      </c>
      <c r="P292" s="54"/>
      <c r="Q292" s="55">
        <f>P292*0.1</f>
        <v>0</v>
      </c>
      <c r="R292" s="55">
        <f t="shared" ref="R292" si="29">O292</f>
        <v>72.771428571428572</v>
      </c>
    </row>
    <row r="293" spans="1:18" ht="18.75" hidden="1">
      <c r="B293" s="51"/>
      <c r="C293" s="52"/>
      <c r="D293" s="81"/>
      <c r="E293" s="81"/>
      <c r="F293" s="81"/>
      <c r="G293" s="81"/>
      <c r="H293" s="81"/>
      <c r="I293" s="81"/>
      <c r="J293" s="81"/>
      <c r="K293" s="81"/>
      <c r="L293" s="81"/>
      <c r="M293" s="53"/>
      <c r="N293" s="53"/>
      <c r="O293" s="54"/>
      <c r="P293" s="54"/>
      <c r="Q293" s="55"/>
      <c r="R293" s="55"/>
    </row>
    <row r="294" spans="1:18" ht="18.75" hidden="1">
      <c r="B294" s="51"/>
      <c r="C294" s="61"/>
      <c r="D294" s="80"/>
      <c r="E294" s="80"/>
      <c r="F294" s="80"/>
      <c r="G294" s="80"/>
      <c r="H294" s="80"/>
      <c r="I294" s="80"/>
      <c r="J294" s="80"/>
      <c r="K294" s="80"/>
      <c r="L294" s="80"/>
      <c r="M294" s="48"/>
      <c r="N294" s="48"/>
      <c r="O294" s="49"/>
      <c r="P294" s="54"/>
      <c r="Q294" s="55"/>
      <c r="R294" s="50"/>
    </row>
    <row r="295" spans="1:18" ht="18.75" hidden="1">
      <c r="B295" s="65"/>
      <c r="C295" s="65"/>
      <c r="D295" s="99"/>
      <c r="E295" s="99"/>
      <c r="F295" s="99"/>
      <c r="G295" s="99"/>
      <c r="H295" s="99"/>
      <c r="I295" s="99"/>
      <c r="J295" s="99"/>
      <c r="K295" s="99"/>
      <c r="L295" s="99"/>
      <c r="M295" s="65"/>
      <c r="N295" s="65"/>
      <c r="O295" s="70"/>
      <c r="P295" s="70"/>
      <c r="Q295" s="71"/>
      <c r="R295" s="73"/>
    </row>
    <row r="296" spans="1:18" ht="15.75">
      <c r="A296" s="307"/>
      <c r="B296" s="307"/>
      <c r="C296" s="307"/>
      <c r="D296" s="307"/>
      <c r="E296" s="307"/>
      <c r="F296" s="307"/>
      <c r="G296" s="307"/>
      <c r="H296" s="307"/>
      <c r="I296" s="307"/>
      <c r="J296" s="307"/>
      <c r="K296" s="307"/>
      <c r="L296" s="307"/>
      <c r="M296" s="307"/>
      <c r="N296" s="307"/>
      <c r="O296" s="307"/>
      <c r="P296" s="307"/>
      <c r="Q296" s="307"/>
      <c r="R296" s="307"/>
    </row>
    <row r="297" spans="1:18" ht="15.75">
      <c r="A297" s="307" t="s">
        <v>228</v>
      </c>
      <c r="B297" s="307"/>
      <c r="C297" s="307"/>
      <c r="D297" s="307"/>
      <c r="E297" s="307"/>
      <c r="F297" s="307"/>
      <c r="G297" s="307"/>
      <c r="H297" s="307"/>
      <c r="I297" s="307"/>
      <c r="J297" s="307"/>
      <c r="K297" s="307"/>
      <c r="L297" s="307"/>
      <c r="M297" s="307"/>
      <c r="N297" s="307"/>
      <c r="O297" s="307"/>
      <c r="P297" s="307"/>
      <c r="Q297" s="307"/>
      <c r="R297" s="307"/>
    </row>
    <row r="298" spans="1:18" ht="15.75">
      <c r="A298" s="112"/>
      <c r="B298" s="112"/>
      <c r="C298" s="112"/>
      <c r="D298" s="112"/>
      <c r="E298" s="112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</row>
    <row r="299" spans="1:18" ht="15.75">
      <c r="A299" s="308" t="s">
        <v>9</v>
      </c>
      <c r="B299" s="308"/>
      <c r="C299" s="308"/>
      <c r="D299" s="308"/>
      <c r="E299" s="308"/>
      <c r="F299" s="308"/>
      <c r="G299" s="308"/>
      <c r="H299" s="308"/>
      <c r="I299" s="308"/>
      <c r="J299" s="308"/>
      <c r="K299" s="308"/>
      <c r="L299" s="308"/>
      <c r="M299" s="308"/>
      <c r="N299" s="308"/>
      <c r="O299" s="308"/>
      <c r="P299" s="308"/>
      <c r="Q299" s="308"/>
      <c r="R299" s="308"/>
    </row>
    <row r="300" spans="1:18" ht="15.75">
      <c r="A300" s="299" t="s">
        <v>220</v>
      </c>
      <c r="B300" s="299"/>
      <c r="C300" s="299"/>
      <c r="D300" s="299"/>
      <c r="E300" s="299"/>
      <c r="F300" s="299"/>
      <c r="G300" s="299"/>
      <c r="H300" s="299"/>
      <c r="I300" s="299"/>
      <c r="J300" s="299"/>
      <c r="K300" s="299"/>
      <c r="L300" s="299"/>
      <c r="M300" s="299"/>
      <c r="N300" s="299"/>
      <c r="O300" s="299"/>
      <c r="P300" s="299"/>
      <c r="Q300" s="299"/>
      <c r="R300" s="299"/>
    </row>
    <row r="301" spans="1:18" ht="15.75">
      <c r="A301" s="299"/>
      <c r="B301" s="299"/>
      <c r="C301" s="299"/>
      <c r="D301" s="299"/>
      <c r="E301" s="299"/>
      <c r="F301" s="299"/>
      <c r="G301" s="299"/>
      <c r="H301" s="299"/>
      <c r="I301" s="299"/>
      <c r="J301" s="299"/>
      <c r="K301" s="299"/>
      <c r="L301" s="299"/>
      <c r="M301" s="299"/>
      <c r="N301" s="299"/>
      <c r="O301" s="299"/>
      <c r="P301" s="299"/>
      <c r="Q301" s="299"/>
      <c r="R301" s="299"/>
    </row>
    <row r="302" spans="1:18" ht="15.75">
      <c r="A302" s="299" t="s">
        <v>222</v>
      </c>
      <c r="B302" s="299"/>
      <c r="C302" s="299"/>
      <c r="D302" s="299"/>
      <c r="E302" s="299"/>
      <c r="F302" s="299"/>
      <c r="G302" s="299"/>
      <c r="H302" s="299"/>
      <c r="I302" s="299"/>
      <c r="J302" s="299"/>
      <c r="K302" s="299"/>
      <c r="L302" s="299"/>
      <c r="M302" s="299"/>
      <c r="N302" s="299"/>
      <c r="O302" s="299"/>
      <c r="P302" s="299"/>
      <c r="Q302" s="299"/>
      <c r="R302" s="299"/>
    </row>
    <row r="303" spans="1:18" ht="15.75">
      <c r="A303" s="300"/>
      <c r="B303" s="300"/>
      <c r="C303" s="300"/>
      <c r="D303" s="300"/>
      <c r="E303" s="300"/>
      <c r="F303" s="300"/>
      <c r="G303" s="300"/>
      <c r="H303" s="300"/>
      <c r="I303" s="300"/>
      <c r="J303" s="300"/>
      <c r="K303" s="300"/>
      <c r="L303" s="300"/>
      <c r="M303" s="300"/>
      <c r="N303" s="300"/>
      <c r="O303" s="300"/>
      <c r="P303" s="300"/>
      <c r="Q303" s="300"/>
      <c r="R303" s="300"/>
    </row>
    <row r="304" spans="1:18" ht="15.75">
      <c r="A304" s="300" t="s">
        <v>223</v>
      </c>
      <c r="B304" s="300"/>
      <c r="C304" s="300"/>
      <c r="D304" s="300"/>
      <c r="E304" s="300"/>
      <c r="F304" s="300"/>
      <c r="G304" s="300"/>
      <c r="H304" s="300"/>
      <c r="I304" s="300"/>
      <c r="J304" s="300"/>
      <c r="K304" s="300"/>
      <c r="L304" s="300"/>
      <c r="M304" s="300"/>
      <c r="N304" s="300"/>
      <c r="O304" s="300"/>
      <c r="P304" s="300"/>
      <c r="Q304" s="300"/>
      <c r="R304" s="300"/>
    </row>
    <row r="310" spans="1:18" ht="15.75">
      <c r="A310" s="297" t="s">
        <v>0</v>
      </c>
      <c r="B310" s="297"/>
      <c r="C310" s="297"/>
      <c r="D310" s="297"/>
      <c r="E310" s="297"/>
      <c r="F310" s="297"/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</row>
    <row r="311" spans="1:18" ht="15.75">
      <c r="A311" s="297" t="s">
        <v>1</v>
      </c>
      <c r="B311" s="297"/>
      <c r="C311" s="297"/>
      <c r="D311" s="297"/>
      <c r="E311" s="297"/>
      <c r="F311" s="297"/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</row>
    <row r="312" spans="1:18" ht="15.75">
      <c r="A312" s="301" t="s">
        <v>40</v>
      </c>
      <c r="B312" s="301"/>
      <c r="C312" s="301"/>
      <c r="D312" s="301"/>
      <c r="E312" s="301"/>
      <c r="F312" s="301"/>
      <c r="G312" s="301"/>
      <c r="H312" s="301"/>
      <c r="I312" s="301"/>
      <c r="J312" s="301"/>
      <c r="K312" s="301"/>
      <c r="L312" s="301"/>
      <c r="M312" s="301"/>
      <c r="N312" s="301"/>
      <c r="O312" s="301"/>
      <c r="P312" s="301"/>
      <c r="Q312" s="301"/>
      <c r="R312" s="301"/>
    </row>
    <row r="313" spans="1:18" ht="15.75">
      <c r="A313" s="298" t="s">
        <v>244</v>
      </c>
      <c r="B313" s="298"/>
      <c r="C313" s="298"/>
      <c r="D313" s="298"/>
      <c r="E313" s="298"/>
      <c r="F313" s="298"/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</row>
    <row r="314" spans="1:18" ht="15.75">
      <c r="A314" s="298" t="s">
        <v>72</v>
      </c>
      <c r="B314" s="298"/>
      <c r="C314" s="298"/>
      <c r="D314" s="298"/>
      <c r="E314" s="298"/>
      <c r="F314" s="298"/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</row>
    <row r="315" spans="1:18" ht="15.75">
      <c r="A315" s="186" t="s">
        <v>2</v>
      </c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</row>
    <row r="316" spans="1:18" ht="132.75" customHeight="1">
      <c r="A316" s="24"/>
      <c r="B316" s="295" t="s">
        <v>221</v>
      </c>
      <c r="C316" s="296"/>
      <c r="D316" s="296"/>
      <c r="E316" s="296"/>
      <c r="F316" s="296"/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</row>
    <row r="317" spans="1:18" ht="18.75">
      <c r="A317" s="22"/>
      <c r="B317" s="284" t="s">
        <v>11</v>
      </c>
      <c r="C317" s="284"/>
      <c r="D317" s="284"/>
      <c r="E317" s="284"/>
      <c r="F317" s="284"/>
      <c r="G317" s="284"/>
      <c r="H317" s="284"/>
      <c r="I317" s="284"/>
      <c r="J317" s="284"/>
      <c r="K317" s="284"/>
      <c r="L317" s="285" t="s">
        <v>71</v>
      </c>
      <c r="M317" s="285"/>
      <c r="N317" s="285"/>
      <c r="O317" s="42" t="s">
        <v>12</v>
      </c>
      <c r="P317" s="285" t="s">
        <v>79</v>
      </c>
      <c r="Q317" s="285"/>
      <c r="R317" s="285"/>
    </row>
    <row r="318" spans="1:18" ht="18.75">
      <c r="A318" s="22"/>
      <c r="B318" s="286" t="s">
        <v>20</v>
      </c>
      <c r="C318" s="286"/>
      <c r="D318" s="286"/>
      <c r="E318" s="286"/>
      <c r="F318" s="286"/>
      <c r="G318" s="286"/>
      <c r="H318" s="286"/>
      <c r="I318" s="292">
        <v>1</v>
      </c>
      <c r="J318" s="292"/>
      <c r="K318" s="43" t="s">
        <v>19</v>
      </c>
      <c r="L318" s="43"/>
      <c r="M318" s="293" t="s">
        <v>13</v>
      </c>
      <c r="N318" s="293"/>
      <c r="O318" s="293"/>
      <c r="P318" s="294" t="s">
        <v>14</v>
      </c>
      <c r="Q318" s="294"/>
      <c r="R318" s="294"/>
    </row>
    <row r="319" spans="1:18" ht="18.75">
      <c r="A319" s="22"/>
      <c r="B319" s="284" t="s">
        <v>16</v>
      </c>
      <c r="C319" s="284"/>
      <c r="D319" s="285" t="s">
        <v>245</v>
      </c>
      <c r="E319" s="285"/>
      <c r="F319" s="285"/>
      <c r="G319" s="285"/>
      <c r="H319" s="285"/>
      <c r="I319" s="285"/>
      <c r="J319" s="285"/>
      <c r="K319" s="285"/>
      <c r="L319" s="285"/>
      <c r="M319" s="285"/>
      <c r="N319" s="285"/>
      <c r="O319" s="285"/>
      <c r="P319" s="285"/>
      <c r="Q319" s="285"/>
      <c r="R319" s="285"/>
    </row>
    <row r="320" spans="1:18" ht="18.75">
      <c r="A320" s="22"/>
      <c r="B320" s="286" t="s">
        <v>15</v>
      </c>
      <c r="C320" s="286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</row>
    <row r="321" spans="1:18" ht="15.7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1:18" ht="15.75">
      <c r="A322" s="36"/>
      <c r="B322" s="287" t="s">
        <v>22</v>
      </c>
      <c r="C322" s="287"/>
      <c r="D322" s="287"/>
      <c r="E322" s="287"/>
      <c r="F322" s="287"/>
      <c r="G322" s="287"/>
      <c r="H322" s="287"/>
      <c r="I322" s="287"/>
      <c r="J322" s="287"/>
      <c r="K322" s="287"/>
      <c r="L322" s="287"/>
      <c r="M322" s="287"/>
      <c r="N322" s="287"/>
      <c r="O322" s="287"/>
      <c r="P322" s="287"/>
      <c r="Q322" s="288"/>
      <c r="R322" s="21">
        <v>4</v>
      </c>
    </row>
    <row r="323" spans="1:18" ht="15.7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1:18" ht="15.75">
      <c r="A324" s="4"/>
      <c r="B324" s="4"/>
      <c r="C324" s="4"/>
      <c r="D324" s="289" t="s">
        <v>6</v>
      </c>
      <c r="E324" s="290"/>
      <c r="F324" s="290"/>
      <c r="G324" s="290"/>
      <c r="H324" s="290"/>
      <c r="I324" s="290"/>
      <c r="J324" s="290"/>
      <c r="K324" s="290"/>
      <c r="L324" s="290"/>
      <c r="M324" s="290"/>
      <c r="N324" s="291"/>
      <c r="O324" s="8"/>
      <c r="P324" s="287" t="s">
        <v>23</v>
      </c>
      <c r="Q324" s="288"/>
      <c r="R324" s="21">
        <f>IF($R$162=2,1,ROUNDDOWN(R322*0.4,0))</f>
        <v>1</v>
      </c>
    </row>
    <row r="325" spans="1:18" ht="189.75">
      <c r="A325" s="5"/>
      <c r="B325" s="188"/>
      <c r="C325" s="187" t="s">
        <v>252</v>
      </c>
      <c r="D325" s="40"/>
      <c r="E325" s="40" t="s">
        <v>25</v>
      </c>
      <c r="F325" s="40" t="s">
        <v>214</v>
      </c>
      <c r="G325" s="40" t="s">
        <v>215</v>
      </c>
      <c r="H325" s="40" t="s">
        <v>246</v>
      </c>
      <c r="I325" s="40" t="s">
        <v>219</v>
      </c>
      <c r="J325" s="40" t="s">
        <v>247</v>
      </c>
      <c r="K325" s="40" t="s">
        <v>248</v>
      </c>
      <c r="L325" s="40" t="s">
        <v>249</v>
      </c>
      <c r="M325" s="40"/>
      <c r="N325" s="15"/>
      <c r="O325" s="12"/>
      <c r="P325" s="12"/>
    </row>
    <row r="326" spans="1:18">
      <c r="A326" s="5"/>
      <c r="B326" s="187"/>
      <c r="C326" s="190"/>
      <c r="D326" s="289" t="s">
        <v>7</v>
      </c>
      <c r="E326" s="290"/>
      <c r="F326" s="290"/>
      <c r="G326" s="290"/>
      <c r="H326" s="290"/>
      <c r="I326" s="290"/>
      <c r="J326" s="290"/>
      <c r="K326" s="290"/>
      <c r="L326" s="290"/>
      <c r="M326" s="290"/>
      <c r="N326" s="291"/>
      <c r="O326" s="13" t="s">
        <v>8</v>
      </c>
      <c r="P326" s="30"/>
    </row>
    <row r="327" spans="1:18">
      <c r="A327" s="5"/>
      <c r="B327" s="191"/>
      <c r="C327" s="192"/>
      <c r="D327" s="11"/>
      <c r="E327" s="6">
        <v>1</v>
      </c>
      <c r="F327" s="6">
        <v>1</v>
      </c>
      <c r="G327" s="6">
        <v>1</v>
      </c>
      <c r="H327" s="6">
        <v>1</v>
      </c>
      <c r="I327" s="6">
        <v>3</v>
      </c>
      <c r="J327" s="6">
        <v>3</v>
      </c>
      <c r="K327" s="6">
        <v>3</v>
      </c>
      <c r="L327" s="6">
        <v>3</v>
      </c>
      <c r="M327" s="6"/>
      <c r="N327" s="6"/>
      <c r="O327" s="16">
        <f>SUM(D327:N327)</f>
        <v>16</v>
      </c>
      <c r="P327" s="29"/>
    </row>
    <row r="328" spans="1:18" ht="48">
      <c r="A328" s="17"/>
      <c r="B328" s="193" t="s">
        <v>3</v>
      </c>
      <c r="C328" s="193" t="s">
        <v>4</v>
      </c>
      <c r="D328" s="304" t="s">
        <v>5</v>
      </c>
      <c r="E328" s="305"/>
      <c r="F328" s="305"/>
      <c r="G328" s="305"/>
      <c r="H328" s="305"/>
      <c r="I328" s="305"/>
      <c r="J328" s="305"/>
      <c r="K328" s="305"/>
      <c r="L328" s="305"/>
      <c r="M328" s="305"/>
      <c r="N328" s="306"/>
      <c r="O328" s="46" t="s">
        <v>17</v>
      </c>
      <c r="P328" s="46" t="s">
        <v>21</v>
      </c>
      <c r="Q328" s="46" t="s">
        <v>18</v>
      </c>
      <c r="R328" s="46" t="s">
        <v>10</v>
      </c>
    </row>
    <row r="329" spans="1:18" ht="19.5" thickBot="1">
      <c r="A329" s="7"/>
      <c r="B329" s="110">
        <v>1</v>
      </c>
      <c r="C329" s="100" t="s">
        <v>250</v>
      </c>
      <c r="D329" s="134"/>
      <c r="E329" s="133">
        <v>90</v>
      </c>
      <c r="F329" s="134">
        <v>95</v>
      </c>
      <c r="G329" s="219">
        <v>90</v>
      </c>
      <c r="H329" s="219">
        <v>91</v>
      </c>
      <c r="I329" s="220">
        <v>90</v>
      </c>
      <c r="J329" s="220">
        <v>90</v>
      </c>
      <c r="K329" s="221">
        <v>93</v>
      </c>
      <c r="L329" s="203">
        <v>85</v>
      </c>
      <c r="M329" s="140"/>
      <c r="N329" s="100"/>
      <c r="O329" s="92">
        <f>((D329*$D$327+E329*$E$327+F329*$F$327+G329*$G$327+H329*$H$327+I329*$I$327+J329*$J$327+K329*$K$327+$L$327*L329+$M$327*M329+$N$327*N329)/$O$327)*0.9</f>
        <v>81</v>
      </c>
      <c r="P329" s="92">
        <v>3</v>
      </c>
      <c r="Q329" s="93">
        <f>P329*0.1</f>
        <v>0.30000000000000004</v>
      </c>
      <c r="R329" s="93">
        <f>O329+Q329</f>
        <v>81.3</v>
      </c>
    </row>
    <row r="330" spans="1:18" ht="18.75">
      <c r="A330" s="7"/>
      <c r="B330" s="51">
        <v>2</v>
      </c>
      <c r="C330" s="52" t="s">
        <v>251</v>
      </c>
      <c r="D330" s="138"/>
      <c r="E330" s="168">
        <v>90</v>
      </c>
      <c r="F330" s="138">
        <v>60</v>
      </c>
      <c r="G330" s="216">
        <v>90</v>
      </c>
      <c r="H330" s="216">
        <v>85</v>
      </c>
      <c r="I330" s="217">
        <v>90</v>
      </c>
      <c r="J330" s="217">
        <v>92</v>
      </c>
      <c r="K330" s="218">
        <v>93</v>
      </c>
      <c r="L330" s="218">
        <v>90</v>
      </c>
      <c r="M330" s="138"/>
      <c r="N330" s="82"/>
      <c r="O330" s="54">
        <f>((D330*$D$327+E330*$E$327+F330*$F$327+G330*$G$327+H330*$H$327+I330*$I$327+J330*$J$327+K330*$K$327+$L$327*L330+$M$327*M330+$N$327*N330)/$O$327)*0.9</f>
        <v>79.875</v>
      </c>
      <c r="P330" s="54"/>
      <c r="Q330" s="55">
        <f>P330*0.1</f>
        <v>0</v>
      </c>
      <c r="R330" s="55">
        <f t="shared" ref="R330" si="30">O330</f>
        <v>79.875</v>
      </c>
    </row>
    <row r="331" spans="1:18" ht="18.75" hidden="1">
      <c r="B331" s="51"/>
      <c r="C331" s="52"/>
      <c r="D331" s="81"/>
      <c r="E331" s="81"/>
      <c r="F331" s="81"/>
      <c r="G331" s="81"/>
      <c r="H331" s="81"/>
      <c r="I331" s="81"/>
      <c r="J331" s="81"/>
      <c r="K331" s="81"/>
      <c r="L331" s="81"/>
      <c r="M331" s="53"/>
      <c r="N331" s="53"/>
      <c r="O331" s="54"/>
      <c r="P331" s="54"/>
      <c r="Q331" s="55"/>
      <c r="R331" s="55"/>
    </row>
    <row r="332" spans="1:18" ht="18.75" hidden="1">
      <c r="B332" s="51"/>
      <c r="C332" s="61"/>
      <c r="D332" s="80"/>
      <c r="E332" s="80"/>
      <c r="F332" s="80"/>
      <c r="G332" s="80"/>
      <c r="H332" s="80"/>
      <c r="I332" s="80"/>
      <c r="J332" s="80"/>
      <c r="K332" s="80"/>
      <c r="L332" s="80"/>
      <c r="M332" s="48"/>
      <c r="N332" s="48"/>
      <c r="O332" s="49"/>
      <c r="P332" s="54"/>
      <c r="Q332" s="55"/>
      <c r="R332" s="50"/>
    </row>
    <row r="333" spans="1:18" ht="18.75" hidden="1">
      <c r="B333" s="65"/>
      <c r="C333" s="65"/>
      <c r="D333" s="99"/>
      <c r="E333" s="99"/>
      <c r="F333" s="99"/>
      <c r="G333" s="99"/>
      <c r="H333" s="99"/>
      <c r="I333" s="99"/>
      <c r="J333" s="99"/>
      <c r="K333" s="99"/>
      <c r="L333" s="99"/>
      <c r="M333" s="65"/>
      <c r="N333" s="65"/>
      <c r="O333" s="70"/>
      <c r="P333" s="70"/>
      <c r="Q333" s="71"/>
      <c r="R333" s="73"/>
    </row>
    <row r="334" spans="1:18" ht="15.75">
      <c r="A334" s="307"/>
      <c r="B334" s="307"/>
      <c r="C334" s="307"/>
      <c r="D334" s="307"/>
      <c r="E334" s="307"/>
      <c r="F334" s="307"/>
      <c r="G334" s="307"/>
      <c r="H334" s="307"/>
      <c r="I334" s="307"/>
      <c r="J334" s="307"/>
      <c r="K334" s="307"/>
      <c r="L334" s="307"/>
      <c r="M334" s="307"/>
      <c r="N334" s="307"/>
      <c r="O334" s="307"/>
      <c r="P334" s="307"/>
      <c r="Q334" s="307"/>
      <c r="R334" s="307"/>
    </row>
    <row r="335" spans="1:18" ht="15.75">
      <c r="A335" s="307" t="s">
        <v>228</v>
      </c>
      <c r="B335" s="307"/>
      <c r="C335" s="307"/>
      <c r="D335" s="307"/>
      <c r="E335" s="307"/>
      <c r="F335" s="307"/>
      <c r="G335" s="307"/>
      <c r="H335" s="307"/>
      <c r="I335" s="307"/>
      <c r="J335" s="307"/>
      <c r="K335" s="307"/>
      <c r="L335" s="307"/>
      <c r="M335" s="307"/>
      <c r="N335" s="307"/>
      <c r="O335" s="307"/>
      <c r="P335" s="307"/>
      <c r="Q335" s="307"/>
      <c r="R335" s="307"/>
    </row>
    <row r="336" spans="1:18" ht="15.75">
      <c r="A336" s="112"/>
      <c r="B336" s="112"/>
      <c r="C336" s="112"/>
      <c r="D336" s="112"/>
      <c r="E336" s="112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</row>
    <row r="337" spans="1:18" ht="15.75">
      <c r="A337" s="308" t="s">
        <v>9</v>
      </c>
      <c r="B337" s="308"/>
      <c r="C337" s="308"/>
      <c r="D337" s="308"/>
      <c r="E337" s="308"/>
      <c r="F337" s="308"/>
      <c r="G337" s="308"/>
      <c r="H337" s="308"/>
      <c r="I337" s="308"/>
      <c r="J337" s="308"/>
      <c r="K337" s="308"/>
      <c r="L337" s="308"/>
      <c r="M337" s="308"/>
      <c r="N337" s="308"/>
      <c r="O337" s="308"/>
      <c r="P337" s="308"/>
      <c r="Q337" s="308"/>
      <c r="R337" s="308"/>
    </row>
    <row r="338" spans="1:18" ht="15.75">
      <c r="A338" s="299" t="s">
        <v>220</v>
      </c>
      <c r="B338" s="299"/>
      <c r="C338" s="299"/>
      <c r="D338" s="299"/>
      <c r="E338" s="299"/>
      <c r="F338" s="299"/>
      <c r="G338" s="299"/>
      <c r="H338" s="299"/>
      <c r="I338" s="299"/>
      <c r="J338" s="299"/>
      <c r="K338" s="299"/>
      <c r="L338" s="299"/>
      <c r="M338" s="299"/>
      <c r="N338" s="299"/>
      <c r="O338" s="299"/>
      <c r="P338" s="299"/>
      <c r="Q338" s="299"/>
      <c r="R338" s="299"/>
    </row>
    <row r="339" spans="1:18" ht="15.75">
      <c r="A339" s="299"/>
      <c r="B339" s="299"/>
      <c r="C339" s="299"/>
      <c r="D339" s="299"/>
      <c r="E339" s="299"/>
      <c r="F339" s="299"/>
      <c r="G339" s="299"/>
      <c r="H339" s="299"/>
      <c r="I339" s="299"/>
      <c r="J339" s="299"/>
      <c r="K339" s="299"/>
      <c r="L339" s="299"/>
      <c r="M339" s="299"/>
      <c r="N339" s="299"/>
      <c r="O339" s="299"/>
      <c r="P339" s="299"/>
      <c r="Q339" s="299"/>
      <c r="R339" s="299"/>
    </row>
    <row r="340" spans="1:18" ht="15.75">
      <c r="A340" s="299" t="s">
        <v>222</v>
      </c>
      <c r="B340" s="299"/>
      <c r="C340" s="299"/>
      <c r="D340" s="299"/>
      <c r="E340" s="299"/>
      <c r="F340" s="299"/>
      <c r="G340" s="299"/>
      <c r="H340" s="299"/>
      <c r="I340" s="299"/>
      <c r="J340" s="299"/>
      <c r="K340" s="299"/>
      <c r="L340" s="299"/>
      <c r="M340" s="299"/>
      <c r="N340" s="299"/>
      <c r="O340" s="299"/>
      <c r="P340" s="299"/>
      <c r="Q340" s="299"/>
      <c r="R340" s="299"/>
    </row>
    <row r="341" spans="1:18" ht="15.75">
      <c r="A341" s="300"/>
      <c r="B341" s="300"/>
      <c r="C341" s="300"/>
      <c r="D341" s="300"/>
      <c r="E341" s="300"/>
      <c r="F341" s="300"/>
      <c r="G341" s="300"/>
      <c r="H341" s="300"/>
      <c r="I341" s="300"/>
      <c r="J341" s="300"/>
      <c r="K341" s="300"/>
      <c r="L341" s="300"/>
      <c r="M341" s="300"/>
      <c r="N341" s="300"/>
      <c r="O341" s="300"/>
      <c r="P341" s="300"/>
      <c r="Q341" s="300"/>
      <c r="R341" s="300"/>
    </row>
    <row r="342" spans="1:18" ht="15.75">
      <c r="A342" s="300" t="s">
        <v>223</v>
      </c>
      <c r="B342" s="300"/>
      <c r="C342" s="300"/>
      <c r="D342" s="300"/>
      <c r="E342" s="300"/>
      <c r="F342" s="300"/>
      <c r="G342" s="300"/>
      <c r="H342" s="300"/>
      <c r="I342" s="300"/>
      <c r="J342" s="300"/>
      <c r="K342" s="300"/>
      <c r="L342" s="300"/>
      <c r="M342" s="300"/>
      <c r="N342" s="300"/>
      <c r="O342" s="300"/>
      <c r="P342" s="300"/>
      <c r="Q342" s="300"/>
      <c r="R342" s="300"/>
    </row>
    <row r="350" spans="1:18" ht="15.75">
      <c r="A350" s="297" t="s">
        <v>0</v>
      </c>
      <c r="B350" s="297"/>
      <c r="C350" s="297"/>
      <c r="D350" s="297"/>
      <c r="E350" s="297"/>
      <c r="F350" s="297"/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</row>
    <row r="351" spans="1:18" ht="15.75">
      <c r="A351" s="297" t="s">
        <v>1</v>
      </c>
      <c r="B351" s="297"/>
      <c r="C351" s="297"/>
      <c r="D351" s="297"/>
      <c r="E351" s="297"/>
      <c r="F351" s="297"/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</row>
    <row r="352" spans="1:18" ht="15.75">
      <c r="A352" s="301" t="s">
        <v>40</v>
      </c>
      <c r="B352" s="301"/>
      <c r="C352" s="301"/>
      <c r="D352" s="301"/>
      <c r="E352" s="301"/>
      <c r="F352" s="301"/>
      <c r="G352" s="301"/>
      <c r="H352" s="301"/>
      <c r="I352" s="301"/>
      <c r="J352" s="301"/>
      <c r="K352" s="301"/>
      <c r="L352" s="301"/>
      <c r="M352" s="301"/>
      <c r="N352" s="301"/>
      <c r="O352" s="301"/>
      <c r="P352" s="301"/>
      <c r="Q352" s="301"/>
      <c r="R352" s="301"/>
    </row>
    <row r="353" spans="1:18" ht="15.75">
      <c r="A353" s="298" t="s">
        <v>253</v>
      </c>
      <c r="B353" s="298"/>
      <c r="C353" s="298"/>
      <c r="D353" s="298"/>
      <c r="E353" s="298"/>
      <c r="F353" s="298"/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</row>
    <row r="354" spans="1:18" ht="15.75">
      <c r="A354" s="298" t="s">
        <v>72</v>
      </c>
      <c r="B354" s="298"/>
      <c r="C354" s="298"/>
      <c r="D354" s="298"/>
      <c r="E354" s="298"/>
      <c r="F354" s="298"/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</row>
    <row r="355" spans="1:18" ht="15.75">
      <c r="A355" s="186" t="s">
        <v>2</v>
      </c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</row>
    <row r="356" spans="1:18" ht="128.25" customHeight="1">
      <c r="A356" s="24"/>
      <c r="B356" s="295" t="s">
        <v>221</v>
      </c>
      <c r="C356" s="296"/>
      <c r="D356" s="296"/>
      <c r="E356" s="296"/>
      <c r="F356" s="296"/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</row>
    <row r="357" spans="1:18" ht="18.75">
      <c r="A357" s="22"/>
      <c r="B357" s="284" t="s">
        <v>11</v>
      </c>
      <c r="C357" s="284"/>
      <c r="D357" s="284"/>
      <c r="E357" s="284"/>
      <c r="F357" s="284"/>
      <c r="G357" s="284"/>
      <c r="H357" s="284"/>
      <c r="I357" s="284"/>
      <c r="J357" s="284"/>
      <c r="K357" s="284"/>
      <c r="L357" s="285" t="s">
        <v>71</v>
      </c>
      <c r="M357" s="285"/>
      <c r="N357" s="285"/>
      <c r="O357" s="42" t="s">
        <v>12</v>
      </c>
      <c r="P357" s="285" t="s">
        <v>79</v>
      </c>
      <c r="Q357" s="285"/>
      <c r="R357" s="285"/>
    </row>
    <row r="358" spans="1:18" ht="18.75">
      <c r="A358" s="22"/>
      <c r="B358" s="286" t="s">
        <v>20</v>
      </c>
      <c r="C358" s="286"/>
      <c r="D358" s="286"/>
      <c r="E358" s="286"/>
      <c r="F358" s="286"/>
      <c r="G358" s="286"/>
      <c r="H358" s="286"/>
      <c r="I358" s="292">
        <v>1</v>
      </c>
      <c r="J358" s="292"/>
      <c r="K358" s="43" t="s">
        <v>19</v>
      </c>
      <c r="L358" s="43"/>
      <c r="M358" s="293" t="s">
        <v>13</v>
      </c>
      <c r="N358" s="293"/>
      <c r="O358" s="293"/>
      <c r="P358" s="294" t="s">
        <v>14</v>
      </c>
      <c r="Q358" s="294"/>
      <c r="R358" s="294"/>
    </row>
    <row r="359" spans="1:18" ht="18.75">
      <c r="A359" s="22"/>
      <c r="B359" s="284" t="s">
        <v>16</v>
      </c>
      <c r="C359" s="284"/>
      <c r="D359" s="285" t="s">
        <v>254</v>
      </c>
      <c r="E359" s="285"/>
      <c r="F359" s="285"/>
      <c r="G359" s="285"/>
      <c r="H359" s="285"/>
      <c r="I359" s="285"/>
      <c r="J359" s="285"/>
      <c r="K359" s="285"/>
      <c r="L359" s="285"/>
      <c r="M359" s="285"/>
      <c r="N359" s="285"/>
      <c r="O359" s="285"/>
      <c r="P359" s="285"/>
      <c r="Q359" s="285"/>
      <c r="R359" s="285"/>
    </row>
    <row r="360" spans="1:18" ht="18.75">
      <c r="A360" s="22"/>
      <c r="B360" s="286" t="s">
        <v>15</v>
      </c>
      <c r="C360" s="286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Q360" s="189"/>
      <c r="R360" s="189"/>
    </row>
    <row r="361" spans="1:18" ht="15.7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</row>
    <row r="362" spans="1:18" ht="15.75">
      <c r="A362" s="36"/>
      <c r="B362" s="287" t="s">
        <v>22</v>
      </c>
      <c r="C362" s="287"/>
      <c r="D362" s="287"/>
      <c r="E362" s="287"/>
      <c r="F362" s="287"/>
      <c r="G362" s="287"/>
      <c r="H362" s="287"/>
      <c r="I362" s="287"/>
      <c r="J362" s="287"/>
      <c r="K362" s="287"/>
      <c r="L362" s="287"/>
      <c r="M362" s="287"/>
      <c r="N362" s="287"/>
      <c r="O362" s="287"/>
      <c r="P362" s="287"/>
      <c r="Q362" s="288"/>
      <c r="R362" s="21">
        <v>2</v>
      </c>
    </row>
    <row r="363" spans="1:18" ht="15.7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</row>
    <row r="364" spans="1:18" ht="15.75">
      <c r="A364" s="4"/>
      <c r="B364" s="4"/>
      <c r="C364" s="4"/>
      <c r="D364" s="289" t="s">
        <v>6</v>
      </c>
      <c r="E364" s="290"/>
      <c r="F364" s="290"/>
      <c r="G364" s="290"/>
      <c r="H364" s="290"/>
      <c r="I364" s="290"/>
      <c r="J364" s="290"/>
      <c r="K364" s="290"/>
      <c r="L364" s="290"/>
      <c r="M364" s="290"/>
      <c r="N364" s="291"/>
      <c r="O364" s="8"/>
      <c r="P364" s="287" t="s">
        <v>23</v>
      </c>
      <c r="Q364" s="288"/>
      <c r="R364" s="21">
        <v>1</v>
      </c>
    </row>
    <row r="365" spans="1:18" ht="189.75">
      <c r="A365" s="5"/>
      <c r="B365" s="188"/>
      <c r="C365" s="187" t="s">
        <v>255</v>
      </c>
      <c r="D365" s="40"/>
      <c r="E365" s="40" t="s">
        <v>25</v>
      </c>
      <c r="F365" s="40" t="s">
        <v>214</v>
      </c>
      <c r="G365" s="40" t="s">
        <v>215</v>
      </c>
      <c r="H365" s="40" t="s">
        <v>246</v>
      </c>
      <c r="I365" s="40" t="s">
        <v>219</v>
      </c>
      <c r="J365" s="40" t="s">
        <v>256</v>
      </c>
      <c r="K365" s="40" t="s">
        <v>257</v>
      </c>
      <c r="L365" s="40" t="s">
        <v>249</v>
      </c>
      <c r="M365" s="40"/>
      <c r="N365" s="15"/>
      <c r="O365" s="12"/>
      <c r="P365" s="12"/>
    </row>
    <row r="366" spans="1:18">
      <c r="A366" s="5"/>
      <c r="B366" s="187"/>
      <c r="C366" s="190"/>
      <c r="D366" s="289" t="s">
        <v>7</v>
      </c>
      <c r="E366" s="290"/>
      <c r="F366" s="290"/>
      <c r="G366" s="290"/>
      <c r="H366" s="290"/>
      <c r="I366" s="290"/>
      <c r="J366" s="290"/>
      <c r="K366" s="290"/>
      <c r="L366" s="290"/>
      <c r="M366" s="290"/>
      <c r="N366" s="291"/>
      <c r="O366" s="13" t="s">
        <v>8</v>
      </c>
      <c r="P366" s="30"/>
    </row>
    <row r="367" spans="1:18">
      <c r="A367" s="5"/>
      <c r="B367" s="191"/>
      <c r="C367" s="192"/>
      <c r="D367" s="11"/>
      <c r="E367" s="6">
        <v>1</v>
      </c>
      <c r="F367" s="6">
        <v>1</v>
      </c>
      <c r="G367" s="6">
        <v>1</v>
      </c>
      <c r="H367" s="6">
        <v>1</v>
      </c>
      <c r="I367" s="6">
        <v>3</v>
      </c>
      <c r="J367" s="6">
        <v>3</v>
      </c>
      <c r="K367" s="6">
        <v>3</v>
      </c>
      <c r="L367" s="6">
        <v>3</v>
      </c>
      <c r="M367" s="6"/>
      <c r="N367" s="6"/>
      <c r="O367" s="16">
        <f>SUM(D367:N367)</f>
        <v>16</v>
      </c>
      <c r="P367" s="29"/>
    </row>
    <row r="368" spans="1:18" ht="48">
      <c r="A368" s="17"/>
      <c r="B368" s="193" t="s">
        <v>3</v>
      </c>
      <c r="C368" s="193" t="s">
        <v>4</v>
      </c>
      <c r="D368" s="304" t="s">
        <v>5</v>
      </c>
      <c r="E368" s="305"/>
      <c r="F368" s="305"/>
      <c r="G368" s="305"/>
      <c r="H368" s="305"/>
      <c r="I368" s="305"/>
      <c r="J368" s="305"/>
      <c r="K368" s="305"/>
      <c r="L368" s="305"/>
      <c r="M368" s="305"/>
      <c r="N368" s="306"/>
      <c r="O368" s="46" t="s">
        <v>17</v>
      </c>
      <c r="P368" s="46" t="s">
        <v>21</v>
      </c>
      <c r="Q368" s="46" t="s">
        <v>18</v>
      </c>
      <c r="R368" s="46" t="s">
        <v>10</v>
      </c>
    </row>
    <row r="369" spans="1:18" ht="19.5" thickBot="1">
      <c r="A369" s="7"/>
      <c r="B369" s="110">
        <v>1</v>
      </c>
      <c r="C369" s="225" t="s">
        <v>259</v>
      </c>
      <c r="D369" s="226"/>
      <c r="E369" s="134">
        <v>87</v>
      </c>
      <c r="F369" s="227">
        <v>95</v>
      </c>
      <c r="G369" s="134">
        <v>82</v>
      </c>
      <c r="H369" s="227">
        <v>85</v>
      </c>
      <c r="I369" s="203">
        <v>90</v>
      </c>
      <c r="J369" s="230">
        <v>92</v>
      </c>
      <c r="K369" s="203">
        <v>95</v>
      </c>
      <c r="L369" s="231">
        <v>90</v>
      </c>
      <c r="M369" s="140"/>
      <c r="N369" s="100"/>
      <c r="O369" s="92">
        <f>((D369*$D$367+E369*$E$367+F369*$F$367+G369*$G$367+H369*$H$367+I369*$I$367+J369*$J$367+K369*$K$367+$L$367*L369+$M$367*M369+$N$367*N369)/$O$367)*0.9</f>
        <v>81.5625</v>
      </c>
      <c r="P369" s="92">
        <v>3</v>
      </c>
      <c r="Q369" s="93">
        <f>P369*0.1</f>
        <v>0.30000000000000004</v>
      </c>
      <c r="R369" s="93">
        <f>O369+Q369</f>
        <v>81.862499999999997</v>
      </c>
    </row>
    <row r="370" spans="1:18" ht="18.75">
      <c r="A370" s="7"/>
      <c r="B370" s="153">
        <v>2</v>
      </c>
      <c r="C370" s="155" t="s">
        <v>258</v>
      </c>
      <c r="D370" s="154"/>
      <c r="E370" s="154">
        <v>75</v>
      </c>
      <c r="F370" s="228">
        <v>95</v>
      </c>
      <c r="G370" s="154">
        <v>90</v>
      </c>
      <c r="H370" s="228">
        <v>91</v>
      </c>
      <c r="I370" s="232">
        <v>94</v>
      </c>
      <c r="J370" s="233">
        <v>91</v>
      </c>
      <c r="K370" s="234">
        <v>90</v>
      </c>
      <c r="L370" s="234">
        <v>90</v>
      </c>
      <c r="M370" s="229"/>
      <c r="N370" s="155"/>
      <c r="O370" s="106">
        <f>((D370*$D$367+E370*$E$367+F370*$F$367+G370*$G$367+H370*$H$367+I370*$I$367+J370*$J$367+K370*$K$367+$L$367*L370+$M$367*M370+$N$367*N370)/$O$367)*0.9</f>
        <v>81.337500000000006</v>
      </c>
      <c r="P370" s="106"/>
      <c r="Q370" s="107">
        <f>P370*0.1</f>
        <v>0</v>
      </c>
      <c r="R370" s="107">
        <f t="shared" ref="R370" si="31">O370</f>
        <v>81.337500000000006</v>
      </c>
    </row>
    <row r="371" spans="1:18" ht="18.75" hidden="1">
      <c r="B371" s="51"/>
      <c r="C371" s="61"/>
      <c r="D371" s="131"/>
      <c r="E371" s="131"/>
      <c r="F371" s="223"/>
      <c r="G371" s="224"/>
      <c r="H371" s="223"/>
      <c r="I371" s="131"/>
      <c r="J371" s="223"/>
      <c r="K371" s="222"/>
      <c r="L371" s="222"/>
      <c r="M371" s="48"/>
      <c r="N371" s="53"/>
      <c r="O371" s="54"/>
      <c r="P371" s="54"/>
      <c r="Q371" s="55"/>
      <c r="R371" s="55"/>
    </row>
    <row r="372" spans="1:18" ht="18.75" hidden="1">
      <c r="B372" s="51"/>
      <c r="C372" s="82"/>
      <c r="D372" s="81"/>
      <c r="E372" s="81"/>
      <c r="F372" s="81"/>
      <c r="G372" s="81"/>
      <c r="H372" s="81"/>
      <c r="I372" s="81"/>
      <c r="J372" s="81"/>
      <c r="K372" s="81"/>
      <c r="L372" s="81"/>
      <c r="M372" s="53"/>
      <c r="N372" s="48"/>
      <c r="O372" s="49"/>
      <c r="P372" s="54"/>
      <c r="Q372" s="55"/>
      <c r="R372" s="50"/>
    </row>
    <row r="373" spans="1:18" ht="18.75" hidden="1">
      <c r="B373" s="65"/>
      <c r="C373" s="65"/>
      <c r="D373" s="99"/>
      <c r="E373" s="99"/>
      <c r="F373" s="99"/>
      <c r="G373" s="99"/>
      <c r="H373" s="99"/>
      <c r="I373" s="99"/>
      <c r="J373" s="99"/>
      <c r="K373" s="99"/>
      <c r="L373" s="99"/>
      <c r="M373" s="65"/>
      <c r="N373" s="65"/>
      <c r="O373" s="70"/>
      <c r="P373" s="70"/>
      <c r="Q373" s="71"/>
      <c r="R373" s="73"/>
    </row>
    <row r="374" spans="1:18" ht="15.75">
      <c r="A374" s="307"/>
      <c r="B374" s="307"/>
      <c r="C374" s="307"/>
      <c r="D374" s="307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</row>
    <row r="375" spans="1:18" ht="15.75">
      <c r="A375" s="307" t="s">
        <v>228</v>
      </c>
      <c r="B375" s="307"/>
      <c r="C375" s="307"/>
      <c r="D375" s="307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</row>
    <row r="376" spans="1:18" ht="15.75">
      <c r="A376" s="112"/>
      <c r="B376" s="112"/>
      <c r="C376" s="112"/>
      <c r="D376" s="112"/>
      <c r="E376" s="112"/>
      <c r="F376" s="197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</row>
    <row r="377" spans="1:18" ht="15.75">
      <c r="A377" s="308" t="s">
        <v>9</v>
      </c>
      <c r="B377" s="308"/>
      <c r="C377" s="308"/>
      <c r="D377" s="308"/>
      <c r="E377" s="308"/>
      <c r="F377" s="308"/>
      <c r="G377" s="308"/>
      <c r="H377" s="308"/>
      <c r="I377" s="308"/>
      <c r="J377" s="308"/>
      <c r="K377" s="308"/>
      <c r="L377" s="308"/>
      <c r="M377" s="308"/>
      <c r="N377" s="308"/>
      <c r="O377" s="308"/>
      <c r="P377" s="308"/>
      <c r="Q377" s="308"/>
      <c r="R377" s="308"/>
    </row>
    <row r="378" spans="1:18" ht="15.75">
      <c r="A378" s="299" t="s">
        <v>220</v>
      </c>
      <c r="B378" s="299"/>
      <c r="C378" s="299"/>
      <c r="D378" s="299"/>
      <c r="E378" s="299"/>
      <c r="F378" s="299"/>
      <c r="G378" s="299"/>
      <c r="H378" s="299"/>
      <c r="I378" s="299"/>
      <c r="J378" s="299"/>
      <c r="K378" s="299"/>
      <c r="L378" s="299"/>
      <c r="M378" s="299"/>
      <c r="N378" s="299"/>
      <c r="O378" s="299"/>
      <c r="P378" s="299"/>
      <c r="Q378" s="299"/>
      <c r="R378" s="299"/>
    </row>
    <row r="379" spans="1:18" ht="15.75">
      <c r="A379" s="299"/>
      <c r="B379" s="299"/>
      <c r="C379" s="299"/>
      <c r="D379" s="299"/>
      <c r="E379" s="299"/>
      <c r="F379" s="299"/>
      <c r="G379" s="299"/>
      <c r="H379" s="299"/>
      <c r="I379" s="299"/>
      <c r="J379" s="299"/>
      <c r="K379" s="299"/>
      <c r="L379" s="299"/>
      <c r="M379" s="299"/>
      <c r="N379" s="299"/>
      <c r="O379" s="299"/>
      <c r="P379" s="299"/>
      <c r="Q379" s="299"/>
      <c r="R379" s="299"/>
    </row>
    <row r="380" spans="1:18" ht="15.75">
      <c r="A380" s="299" t="s">
        <v>222</v>
      </c>
      <c r="B380" s="299"/>
      <c r="C380" s="299"/>
      <c r="D380" s="299"/>
      <c r="E380" s="299"/>
      <c r="F380" s="299"/>
      <c r="G380" s="299"/>
      <c r="H380" s="299"/>
      <c r="I380" s="299"/>
      <c r="J380" s="299"/>
      <c r="K380" s="299"/>
      <c r="L380" s="299"/>
      <c r="M380" s="299"/>
      <c r="N380" s="299"/>
      <c r="O380" s="299"/>
      <c r="P380" s="299"/>
      <c r="Q380" s="299"/>
      <c r="R380" s="299"/>
    </row>
    <row r="381" spans="1:18" ht="15.75">
      <c r="A381" s="300"/>
      <c r="B381" s="300"/>
      <c r="C381" s="300"/>
      <c r="D381" s="300"/>
      <c r="E381" s="300"/>
      <c r="F381" s="300"/>
      <c r="G381" s="300"/>
      <c r="H381" s="300"/>
      <c r="I381" s="300"/>
      <c r="J381" s="300"/>
      <c r="K381" s="300"/>
      <c r="L381" s="300"/>
      <c r="M381" s="300"/>
      <c r="N381" s="300"/>
      <c r="O381" s="300"/>
      <c r="P381" s="300"/>
      <c r="Q381" s="300"/>
      <c r="R381" s="300"/>
    </row>
    <row r="382" spans="1:18" ht="15.75">
      <c r="A382" s="300" t="s">
        <v>223</v>
      </c>
      <c r="B382" s="300"/>
      <c r="C382" s="300"/>
      <c r="D382" s="300"/>
      <c r="E382" s="300"/>
      <c r="F382" s="300"/>
      <c r="G382" s="300"/>
      <c r="H382" s="300"/>
      <c r="I382" s="300"/>
      <c r="J382" s="300"/>
      <c r="K382" s="300"/>
      <c r="L382" s="300"/>
      <c r="M382" s="300"/>
      <c r="N382" s="300"/>
      <c r="O382" s="300"/>
      <c r="P382" s="300"/>
      <c r="Q382" s="300"/>
      <c r="R382" s="300"/>
    </row>
  </sheetData>
  <mergeCells count="272">
    <mergeCell ref="A382:R382"/>
    <mergeCell ref="D366:N366"/>
    <mergeCell ref="D368:N368"/>
    <mergeCell ref="A374:R374"/>
    <mergeCell ref="A375:R375"/>
    <mergeCell ref="A377:R377"/>
    <mergeCell ref="A378:R378"/>
    <mergeCell ref="A379:R379"/>
    <mergeCell ref="A380:R380"/>
    <mergeCell ref="A381:R381"/>
    <mergeCell ref="B358:H358"/>
    <mergeCell ref="I358:J358"/>
    <mergeCell ref="M358:O358"/>
    <mergeCell ref="P358:R358"/>
    <mergeCell ref="B359:C359"/>
    <mergeCell ref="D359:R359"/>
    <mergeCell ref="B360:C360"/>
    <mergeCell ref="B362:Q362"/>
    <mergeCell ref="D364:N364"/>
    <mergeCell ref="P364:Q364"/>
    <mergeCell ref="A342:R342"/>
    <mergeCell ref="A350:R350"/>
    <mergeCell ref="A351:R351"/>
    <mergeCell ref="A352:R352"/>
    <mergeCell ref="A353:R353"/>
    <mergeCell ref="A354:R354"/>
    <mergeCell ref="B356:R356"/>
    <mergeCell ref="B357:K357"/>
    <mergeCell ref="L357:N357"/>
    <mergeCell ref="P357:R357"/>
    <mergeCell ref="D326:N326"/>
    <mergeCell ref="D328:N328"/>
    <mergeCell ref="A334:R334"/>
    <mergeCell ref="A335:R335"/>
    <mergeCell ref="A337:R337"/>
    <mergeCell ref="A338:R338"/>
    <mergeCell ref="A339:R339"/>
    <mergeCell ref="A340:R340"/>
    <mergeCell ref="A341:R341"/>
    <mergeCell ref="B318:H318"/>
    <mergeCell ref="I318:J318"/>
    <mergeCell ref="M318:O318"/>
    <mergeCell ref="P318:R318"/>
    <mergeCell ref="B319:C319"/>
    <mergeCell ref="D319:R319"/>
    <mergeCell ref="B320:C320"/>
    <mergeCell ref="B322:Q322"/>
    <mergeCell ref="D324:N324"/>
    <mergeCell ref="P324:Q324"/>
    <mergeCell ref="A304:R304"/>
    <mergeCell ref="A310:R310"/>
    <mergeCell ref="A311:R311"/>
    <mergeCell ref="A312:R312"/>
    <mergeCell ref="A313:R313"/>
    <mergeCell ref="A314:R314"/>
    <mergeCell ref="B316:R316"/>
    <mergeCell ref="B317:K317"/>
    <mergeCell ref="L317:N317"/>
    <mergeCell ref="P317:R317"/>
    <mergeCell ref="D288:N288"/>
    <mergeCell ref="D290:N290"/>
    <mergeCell ref="A296:R296"/>
    <mergeCell ref="A297:R297"/>
    <mergeCell ref="A299:R299"/>
    <mergeCell ref="A300:R300"/>
    <mergeCell ref="A301:R301"/>
    <mergeCell ref="A302:R302"/>
    <mergeCell ref="A303:R303"/>
    <mergeCell ref="B280:H280"/>
    <mergeCell ref="I280:J280"/>
    <mergeCell ref="M280:O280"/>
    <mergeCell ref="P280:R280"/>
    <mergeCell ref="B281:C281"/>
    <mergeCell ref="D281:R281"/>
    <mergeCell ref="B282:C282"/>
    <mergeCell ref="B284:Q284"/>
    <mergeCell ref="D286:N286"/>
    <mergeCell ref="P286:Q286"/>
    <mergeCell ref="A272:R272"/>
    <mergeCell ref="A273:R273"/>
    <mergeCell ref="A274:R274"/>
    <mergeCell ref="A275:R275"/>
    <mergeCell ref="A276:R276"/>
    <mergeCell ref="B278:R278"/>
    <mergeCell ref="B279:K279"/>
    <mergeCell ref="L279:N279"/>
    <mergeCell ref="P279:R279"/>
    <mergeCell ref="A257:R257"/>
    <mergeCell ref="A260:R260"/>
    <mergeCell ref="A261:R261"/>
    <mergeCell ref="A262:R262"/>
    <mergeCell ref="A263:R263"/>
    <mergeCell ref="A264:R264"/>
    <mergeCell ref="A265:R265"/>
    <mergeCell ref="D211:N211"/>
    <mergeCell ref="D251:N251"/>
    <mergeCell ref="A258:R258"/>
    <mergeCell ref="A233:R233"/>
    <mergeCell ref="A234:R234"/>
    <mergeCell ref="A235:R235"/>
    <mergeCell ref="A236:R236"/>
    <mergeCell ref="A237:R237"/>
    <mergeCell ref="B239:R239"/>
    <mergeCell ref="A220:R220"/>
    <mergeCell ref="A222:R222"/>
    <mergeCell ref="A223:R223"/>
    <mergeCell ref="A224:R224"/>
    <mergeCell ref="A225:R225"/>
    <mergeCell ref="A226:R226"/>
    <mergeCell ref="A227:R227"/>
    <mergeCell ref="D249:N249"/>
    <mergeCell ref="B7:R7"/>
    <mergeCell ref="B8:K8"/>
    <mergeCell ref="L8:N8"/>
    <mergeCell ref="P8:R8"/>
    <mergeCell ref="B9:H9"/>
    <mergeCell ref="I9:J9"/>
    <mergeCell ref="M9:O9"/>
    <mergeCell ref="P9:R9"/>
    <mergeCell ref="A1:R1"/>
    <mergeCell ref="A2:R2"/>
    <mergeCell ref="A3:R3"/>
    <mergeCell ref="A4:R4"/>
    <mergeCell ref="A5:R5"/>
    <mergeCell ref="A6:O6"/>
    <mergeCell ref="B17:C17"/>
    <mergeCell ref="D17:N17"/>
    <mergeCell ref="B18:C18"/>
    <mergeCell ref="D19:N19"/>
    <mergeCell ref="A30:R30"/>
    <mergeCell ref="A32:R32"/>
    <mergeCell ref="B10:C10"/>
    <mergeCell ref="D10:R10"/>
    <mergeCell ref="B11:C11"/>
    <mergeCell ref="D11:R11"/>
    <mergeCell ref="B13:Q13"/>
    <mergeCell ref="D15:N15"/>
    <mergeCell ref="P15:Q15"/>
    <mergeCell ref="A49:R49"/>
    <mergeCell ref="A50:R50"/>
    <mergeCell ref="A51:R51"/>
    <mergeCell ref="A52:R52"/>
    <mergeCell ref="A53:O53"/>
    <mergeCell ref="B54:R54"/>
    <mergeCell ref="A33:R33"/>
    <mergeCell ref="A34:R34"/>
    <mergeCell ref="A35:R35"/>
    <mergeCell ref="A36:R36"/>
    <mergeCell ref="A37:R37"/>
    <mergeCell ref="A48:R48"/>
    <mergeCell ref="B57:C57"/>
    <mergeCell ref="D57:R57"/>
    <mergeCell ref="B58:C58"/>
    <mergeCell ref="D58:R58"/>
    <mergeCell ref="B60:Q60"/>
    <mergeCell ref="D62:N62"/>
    <mergeCell ref="P62:Q62"/>
    <mergeCell ref="B55:K55"/>
    <mergeCell ref="L55:N55"/>
    <mergeCell ref="P55:R55"/>
    <mergeCell ref="B56:H56"/>
    <mergeCell ref="I56:J56"/>
    <mergeCell ref="M56:O56"/>
    <mergeCell ref="P56:R56"/>
    <mergeCell ref="A83:R83"/>
    <mergeCell ref="A84:R84"/>
    <mergeCell ref="A85:R85"/>
    <mergeCell ref="A86:R86"/>
    <mergeCell ref="A87:R87"/>
    <mergeCell ref="A98:R98"/>
    <mergeCell ref="B64:C64"/>
    <mergeCell ref="D64:N64"/>
    <mergeCell ref="B65:C65"/>
    <mergeCell ref="D66:N66"/>
    <mergeCell ref="A80:R80"/>
    <mergeCell ref="A82:R82"/>
    <mergeCell ref="B105:K105"/>
    <mergeCell ref="L105:N105"/>
    <mergeCell ref="P105:R105"/>
    <mergeCell ref="B106:H106"/>
    <mergeCell ref="I106:J106"/>
    <mergeCell ref="M106:O106"/>
    <mergeCell ref="P106:R106"/>
    <mergeCell ref="A99:R99"/>
    <mergeCell ref="A100:R100"/>
    <mergeCell ref="A101:R101"/>
    <mergeCell ref="A102:R102"/>
    <mergeCell ref="A103:O103"/>
    <mergeCell ref="B104:R104"/>
    <mergeCell ref="B114:C114"/>
    <mergeCell ref="D114:N114"/>
    <mergeCell ref="B115:C115"/>
    <mergeCell ref="D116:N116"/>
    <mergeCell ref="A132:R132"/>
    <mergeCell ref="A134:R134"/>
    <mergeCell ref="B107:C107"/>
    <mergeCell ref="D107:R107"/>
    <mergeCell ref="B108:C108"/>
    <mergeCell ref="D108:R108"/>
    <mergeCell ref="B110:Q110"/>
    <mergeCell ref="D112:N112"/>
    <mergeCell ref="P112:Q112"/>
    <mergeCell ref="A151:R151"/>
    <mergeCell ref="A152:R152"/>
    <mergeCell ref="A153:R153"/>
    <mergeCell ref="A154:R154"/>
    <mergeCell ref="A155:O155"/>
    <mergeCell ref="B156:R156"/>
    <mergeCell ref="A135:R135"/>
    <mergeCell ref="A136:R136"/>
    <mergeCell ref="A137:R137"/>
    <mergeCell ref="A138:R138"/>
    <mergeCell ref="A139:R139"/>
    <mergeCell ref="A150:R150"/>
    <mergeCell ref="B159:C159"/>
    <mergeCell ref="D159:R159"/>
    <mergeCell ref="B160:C160"/>
    <mergeCell ref="D160:R160"/>
    <mergeCell ref="B162:Q162"/>
    <mergeCell ref="D164:N164"/>
    <mergeCell ref="P164:Q164"/>
    <mergeCell ref="B157:K157"/>
    <mergeCell ref="L157:N157"/>
    <mergeCell ref="P157:R157"/>
    <mergeCell ref="B158:H158"/>
    <mergeCell ref="I158:J158"/>
    <mergeCell ref="M158:O158"/>
    <mergeCell ref="P158:R158"/>
    <mergeCell ref="A184:R184"/>
    <mergeCell ref="A185:R185"/>
    <mergeCell ref="A186:R186"/>
    <mergeCell ref="A187:R187"/>
    <mergeCell ref="A188:R188"/>
    <mergeCell ref="A195:R195"/>
    <mergeCell ref="B166:C166"/>
    <mergeCell ref="D166:N166"/>
    <mergeCell ref="B167:C167"/>
    <mergeCell ref="D168:N168"/>
    <mergeCell ref="A181:R181"/>
    <mergeCell ref="A183:R183"/>
    <mergeCell ref="B200:K200"/>
    <mergeCell ref="B205:Q205"/>
    <mergeCell ref="B199:R199"/>
    <mergeCell ref="A193:R193"/>
    <mergeCell ref="A194:R194"/>
    <mergeCell ref="D209:N209"/>
    <mergeCell ref="P207:Q207"/>
    <mergeCell ref="D207:N207"/>
    <mergeCell ref="D202:R202"/>
    <mergeCell ref="A196:R196"/>
    <mergeCell ref="A197:R197"/>
    <mergeCell ref="L200:N200"/>
    <mergeCell ref="P200:R200"/>
    <mergeCell ref="P201:R201"/>
    <mergeCell ref="I201:J201"/>
    <mergeCell ref="M201:O201"/>
    <mergeCell ref="B201:H201"/>
    <mergeCell ref="B202:C202"/>
    <mergeCell ref="B203:C203"/>
    <mergeCell ref="B242:C242"/>
    <mergeCell ref="D242:R242"/>
    <mergeCell ref="B243:C243"/>
    <mergeCell ref="B245:Q245"/>
    <mergeCell ref="D247:N247"/>
    <mergeCell ref="P247:Q247"/>
    <mergeCell ref="B240:K240"/>
    <mergeCell ref="L240:N240"/>
    <mergeCell ref="P240:R240"/>
    <mergeCell ref="B241:H241"/>
    <mergeCell ref="I241:J241"/>
    <mergeCell ref="M241:O241"/>
    <mergeCell ref="P241:R241"/>
  </mergeCells>
  <conditionalFormatting sqref="D24:N24 M178:N178 D123:N127 L175:N175 D27:N27 L28:M28 D122:M123">
    <cfRule type="expression" dxfId="294" priority="82">
      <formula>AND(D24=0,D$18&lt;&gt;0)</formula>
    </cfRule>
  </conditionalFormatting>
  <conditionalFormatting sqref="D69:N69 L68:N68 L70:N70 E75:N78 D71:N72 E72:N73 N73:N74">
    <cfRule type="expression" dxfId="293" priority="81">
      <formula>AND(D68=0,D$18&lt;&gt;0)</formula>
    </cfRule>
  </conditionalFormatting>
  <conditionalFormatting sqref="M212:N218">
    <cfRule type="expression" dxfId="292" priority="80">
      <formula>AND(M212=0,M$18&lt;&gt;0)</formula>
    </cfRule>
  </conditionalFormatting>
  <conditionalFormatting sqref="N121">
    <cfRule type="expression" dxfId="291" priority="54">
      <formula>AND(N121=0,N$18&lt;&gt;0)</formula>
    </cfRule>
  </conditionalFormatting>
  <conditionalFormatting sqref="D68:L68">
    <cfRule type="expression" dxfId="290" priority="77">
      <formula>AND(D68=0,D$18&lt;&gt;0)</formula>
    </cfRule>
  </conditionalFormatting>
  <conditionalFormatting sqref="D69:K69">
    <cfRule type="expression" dxfId="289" priority="69">
      <formula>AND(D69=0,D$18&lt;&gt;0)</formula>
    </cfRule>
  </conditionalFormatting>
  <conditionalFormatting sqref="D28:K28">
    <cfRule type="expression" dxfId="288" priority="74">
      <formula>AND(D28=0,D$18&lt;&gt;0)</formula>
    </cfRule>
  </conditionalFormatting>
  <conditionalFormatting sqref="D177:N177">
    <cfRule type="expression" dxfId="287" priority="49">
      <formula>AND(D177=0,D$18&lt;&gt;0)</formula>
    </cfRule>
  </conditionalFormatting>
  <conditionalFormatting sqref="D176:K176">
    <cfRule type="expression" dxfId="286" priority="46">
      <formula>AND(D176=0,D$18&lt;&gt;0)</formula>
    </cfRule>
  </conditionalFormatting>
  <conditionalFormatting sqref="D68:K68">
    <cfRule type="expression" dxfId="285" priority="71">
      <formula>AND(D68=0,D$18&lt;&gt;0)</formula>
    </cfRule>
  </conditionalFormatting>
  <conditionalFormatting sqref="D68:K68">
    <cfRule type="expression" dxfId="284" priority="61">
      <formula>AND(D68=0,D$18&lt;&gt;0)</formula>
    </cfRule>
  </conditionalFormatting>
  <conditionalFormatting sqref="D70:K70">
    <cfRule type="expression" dxfId="283" priority="59">
      <formula>AND(D70=0,D$18&lt;&gt;0)</formula>
    </cfRule>
  </conditionalFormatting>
  <conditionalFormatting sqref="D128:N128">
    <cfRule type="expression" dxfId="282" priority="52">
      <formula>AND(D128=0,D$18&lt;&gt;0)</formula>
    </cfRule>
  </conditionalFormatting>
  <conditionalFormatting sqref="D76">
    <cfRule type="expression" dxfId="281" priority="66">
      <formula>AND(D76=0,D$18&lt;&gt;0)</formula>
    </cfRule>
  </conditionalFormatting>
  <conditionalFormatting sqref="D78">
    <cfRule type="expression" dxfId="280" priority="65">
      <formula>AND(D78=0,D$18&lt;&gt;0)</formula>
    </cfRule>
  </conditionalFormatting>
  <conditionalFormatting sqref="D78">
    <cfRule type="expression" dxfId="279" priority="64">
      <formula>AND(D78=0,D$18&lt;&gt;0)</formula>
    </cfRule>
  </conditionalFormatting>
  <conditionalFormatting sqref="D70:K70">
    <cfRule type="expression" dxfId="278" priority="60">
      <formula>AND(D70=0,D$18&lt;&gt;0)</formula>
    </cfRule>
  </conditionalFormatting>
  <conditionalFormatting sqref="D122:N122">
    <cfRule type="expression" dxfId="277" priority="53">
      <formula>AND(D122=0,D$18&lt;&gt;0)</formula>
    </cfRule>
  </conditionalFormatting>
  <conditionalFormatting sqref="D129:N129">
    <cfRule type="expression" dxfId="276" priority="57">
      <formula>AND(D129=0,D$18&lt;&gt;0)</formula>
    </cfRule>
  </conditionalFormatting>
  <conditionalFormatting sqref="L176:N176">
    <cfRule type="expression" dxfId="275" priority="51">
      <formula>AND(L176=0,L$18&lt;&gt;0)</formula>
    </cfRule>
  </conditionalFormatting>
  <conditionalFormatting sqref="M252:N256">
    <cfRule type="expression" dxfId="274" priority="32">
      <formula>AND(M252=0,M$18&lt;&gt;0)</formula>
    </cfRule>
  </conditionalFormatting>
  <conditionalFormatting sqref="D175:K175">
    <cfRule type="expression" dxfId="273" priority="43">
      <formula>AND(D175=0,D$18&lt;&gt;0)</formula>
    </cfRule>
  </conditionalFormatting>
  <conditionalFormatting sqref="D171:N171">
    <cfRule type="expression" dxfId="272" priority="37">
      <formula>AND(D171=0,D$18&lt;&gt;0)</formula>
    </cfRule>
  </conditionalFormatting>
  <conditionalFormatting sqref="D174:N174">
    <cfRule type="expression" dxfId="271" priority="40">
      <formula>AND(D174=0,D$18&lt;&gt;0)</formula>
    </cfRule>
  </conditionalFormatting>
  <conditionalFormatting sqref="D172:N172">
    <cfRule type="expression" dxfId="270" priority="36">
      <formula>AND(D172=0,D$18&lt;&gt;0)</formula>
    </cfRule>
  </conditionalFormatting>
  <conditionalFormatting sqref="D173:N173">
    <cfRule type="expression" dxfId="269" priority="35">
      <formula>AND(D173=0,D$18&lt;&gt;0)</formula>
    </cfRule>
  </conditionalFormatting>
  <conditionalFormatting sqref="D25:N25 L26:M26">
    <cfRule type="expression" dxfId="268" priority="31">
      <formula>AND(D25=0,D$18&lt;&gt;0)</formula>
    </cfRule>
  </conditionalFormatting>
  <conditionalFormatting sqref="D26:K26">
    <cfRule type="expression" dxfId="267" priority="30">
      <formula>AND(D26=0,D$18&lt;&gt;0)</formula>
    </cfRule>
  </conditionalFormatting>
  <conditionalFormatting sqref="D22:N22">
    <cfRule type="expression" dxfId="266" priority="29">
      <formula>AND(D22=0,D$18&lt;&gt;0)</formula>
    </cfRule>
  </conditionalFormatting>
  <conditionalFormatting sqref="D20:N20">
    <cfRule type="expression" dxfId="265" priority="28">
      <formula>AND(D20=0,D$18&lt;&gt;0)</formula>
    </cfRule>
  </conditionalFormatting>
  <conditionalFormatting sqref="D21:N21">
    <cfRule type="expression" dxfId="264" priority="27">
      <formula>AND(D21=0,D$18&lt;&gt;0)</formula>
    </cfRule>
  </conditionalFormatting>
  <conditionalFormatting sqref="L23:M23">
    <cfRule type="expression" dxfId="263" priority="26">
      <formula>AND(L23=0,L$18&lt;&gt;0)</formula>
    </cfRule>
  </conditionalFormatting>
  <conditionalFormatting sqref="D23:K23">
    <cfRule type="expression" dxfId="262" priority="25">
      <formula>AND(D23=0,D$18&lt;&gt;0)</formula>
    </cfRule>
  </conditionalFormatting>
  <conditionalFormatting sqref="D74:M74">
    <cfRule type="expression" dxfId="261" priority="24">
      <formula>AND(D74=0,D$18&lt;&gt;0)</formula>
    </cfRule>
  </conditionalFormatting>
  <conditionalFormatting sqref="D71:N71">
    <cfRule type="expression" dxfId="260" priority="23">
      <formula>AND(D71=0,D$18&lt;&gt;0)</formula>
    </cfRule>
  </conditionalFormatting>
  <conditionalFormatting sqref="D71:K71">
    <cfRule type="expression" dxfId="259" priority="22">
      <formula>AND(D71=0,D$18&lt;&gt;0)</formula>
    </cfRule>
  </conditionalFormatting>
  <conditionalFormatting sqref="D71:K71">
    <cfRule type="expression" dxfId="258" priority="20">
      <formula>AND(D71=0,D$18&lt;&gt;0)</formula>
    </cfRule>
  </conditionalFormatting>
  <conditionalFormatting sqref="D71:L71">
    <cfRule type="expression" dxfId="257" priority="21">
      <formula>AND(D71=0,D$18&lt;&gt;0)</formula>
    </cfRule>
  </conditionalFormatting>
  <conditionalFormatting sqref="L67:N67">
    <cfRule type="expression" dxfId="256" priority="19">
      <formula>AND(L67=0,L$18&lt;&gt;0)</formula>
    </cfRule>
  </conditionalFormatting>
  <conditionalFormatting sqref="D67:K67">
    <cfRule type="expression" dxfId="255" priority="17">
      <formula>AND(D67=0,D$18&lt;&gt;0)</formula>
    </cfRule>
  </conditionalFormatting>
  <conditionalFormatting sqref="D67:K67">
    <cfRule type="expression" dxfId="254" priority="18">
      <formula>AND(D67=0,D$18&lt;&gt;0)</formula>
    </cfRule>
  </conditionalFormatting>
  <conditionalFormatting sqref="D73:M73">
    <cfRule type="expression" dxfId="253" priority="16">
      <formula>AND(D73=0,D$18&lt;&gt;0)</formula>
    </cfRule>
  </conditionalFormatting>
  <conditionalFormatting sqref="D70:N70">
    <cfRule type="expression" dxfId="252" priority="15">
      <formula>AND(D70=0,D$18&lt;&gt;0)</formula>
    </cfRule>
  </conditionalFormatting>
  <conditionalFormatting sqref="D70:K70">
    <cfRule type="expression" dxfId="251" priority="14">
      <formula>AND(D70=0,D$18&lt;&gt;0)</formula>
    </cfRule>
  </conditionalFormatting>
  <conditionalFormatting sqref="D70:K70">
    <cfRule type="expression" dxfId="250" priority="12">
      <formula>AND(D70=0,D$18&lt;&gt;0)</formula>
    </cfRule>
  </conditionalFormatting>
  <conditionalFormatting sqref="D70:L70">
    <cfRule type="expression" dxfId="249" priority="13">
      <formula>AND(D70=0,D$18&lt;&gt;0)</formula>
    </cfRule>
  </conditionalFormatting>
  <conditionalFormatting sqref="D117:N117">
    <cfRule type="expression" dxfId="248" priority="11">
      <formula>AND(D117=0,D$18&lt;&gt;0)</formula>
    </cfRule>
  </conditionalFormatting>
  <conditionalFormatting sqref="D119:N119">
    <cfRule type="expression" dxfId="247" priority="10">
      <formula>AND(D119=0,D$18&lt;&gt;0)</formula>
    </cfRule>
  </conditionalFormatting>
  <conditionalFormatting sqref="D121:M121">
    <cfRule type="expression" dxfId="246" priority="9">
      <formula>AND(D121=0,D$18&lt;&gt;0)</formula>
    </cfRule>
  </conditionalFormatting>
  <conditionalFormatting sqref="D118:L118">
    <cfRule type="expression" dxfId="245" priority="7">
      <formula>AND(D118=0,D$18&lt;&gt;0)</formula>
    </cfRule>
  </conditionalFormatting>
  <conditionalFormatting sqref="M118:N118">
    <cfRule type="expression" dxfId="244" priority="8">
      <formula>AND(M118=0,M$18&lt;&gt;0)</formula>
    </cfRule>
  </conditionalFormatting>
  <conditionalFormatting sqref="D120:N120">
    <cfRule type="expression" dxfId="243" priority="6">
      <formula>AND(D120=0,D$18&lt;&gt;0)</formula>
    </cfRule>
  </conditionalFormatting>
  <conditionalFormatting sqref="D169:N169">
    <cfRule type="expression" dxfId="242" priority="5">
      <formula>AND(D169=0,D$18&lt;&gt;0)</formula>
    </cfRule>
  </conditionalFormatting>
  <conditionalFormatting sqref="D170:N170">
    <cfRule type="expression" dxfId="241" priority="4">
      <formula>AND(D170=0,D$18&lt;&gt;0)</formula>
    </cfRule>
  </conditionalFormatting>
  <conditionalFormatting sqref="M291:N295">
    <cfRule type="expression" dxfId="240" priority="3">
      <formula>AND(M291=0,M$18&lt;&gt;0)</formula>
    </cfRule>
  </conditionalFormatting>
  <conditionalFormatting sqref="M329:N333">
    <cfRule type="expression" dxfId="239" priority="2">
      <formula>AND(M329=0,M$18&lt;&gt;0)</formula>
    </cfRule>
  </conditionalFormatting>
  <conditionalFormatting sqref="M369:N373">
    <cfRule type="expression" dxfId="238" priority="1">
      <formula>AND(M369=0,M$18&lt;&gt;0)</formula>
    </cfRule>
  </conditionalFormatting>
  <pageMargins left="0.7" right="0.7" top="0.75" bottom="0.75" header="0.3" footer="0.3"/>
  <pageSetup paperSize="9" scale="47" fitToHeight="6" orientation="portrait" verticalDpi="0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39"/>
  <sheetViews>
    <sheetView view="pageBreakPreview" zoomScale="80" zoomScaleNormal="98" zoomScaleSheetLayoutView="80" workbookViewId="0">
      <selection activeCell="C327" sqref="C327"/>
    </sheetView>
  </sheetViews>
  <sheetFormatPr defaultRowHeight="15"/>
  <cols>
    <col min="1" max="1" width="7.140625" style="1" customWidth="1"/>
    <col min="2" max="2" width="5.85546875" style="1" customWidth="1"/>
    <col min="3" max="3" width="44.5703125" style="1" customWidth="1"/>
    <col min="4" max="4" width="6.85546875" style="1" customWidth="1"/>
    <col min="5" max="5" width="7.42578125" style="1" customWidth="1"/>
    <col min="6" max="6" width="5.7109375" style="1" customWidth="1"/>
    <col min="7" max="7" width="8" style="1" customWidth="1"/>
    <col min="8" max="8" width="6.5703125" style="1" customWidth="1"/>
    <col min="9" max="9" width="5.28515625" style="1" customWidth="1"/>
    <col min="10" max="10" width="5.85546875" style="1" customWidth="1"/>
    <col min="11" max="11" width="7.5703125" style="1" customWidth="1"/>
    <col min="12" max="12" width="5.42578125" style="1" customWidth="1"/>
    <col min="13" max="14" width="4.7109375" style="1" customWidth="1"/>
    <col min="15" max="18" width="13.85546875" style="1" customWidth="1"/>
    <col min="19" max="1024" width="12.28515625" style="1" customWidth="1"/>
  </cols>
  <sheetData>
    <row r="1" spans="1:1024" ht="20.100000000000001" customHeight="1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1024" s="3" customFormat="1" ht="20.100000000000001" customHeight="1">
      <c r="A2" s="297" t="s">
        <v>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20.100000000000001" customHeight="1">
      <c r="A3" s="301" t="s">
        <v>40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</row>
    <row r="4" spans="1:1024" ht="30" customHeight="1">
      <c r="A4" s="298" t="s">
        <v>260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</row>
    <row r="5" spans="1:1024" ht="15.95" customHeight="1">
      <c r="A5" s="298" t="s">
        <v>72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</row>
    <row r="6" spans="1:1024" ht="15.95" customHeight="1">
      <c r="A6" s="310" t="s">
        <v>2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23"/>
    </row>
    <row r="7" spans="1:1024" ht="132.75" customHeight="1">
      <c r="A7" s="24"/>
      <c r="B7" s="295" t="s">
        <v>221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</row>
    <row r="8" spans="1:1024" ht="15.95" customHeight="1">
      <c r="A8" s="22"/>
      <c r="B8" s="284" t="s">
        <v>11</v>
      </c>
      <c r="C8" s="284"/>
      <c r="D8" s="284"/>
      <c r="E8" s="284"/>
      <c r="F8" s="284"/>
      <c r="G8" s="284"/>
      <c r="H8" s="284"/>
      <c r="I8" s="284"/>
      <c r="J8" s="284"/>
      <c r="K8" s="284"/>
      <c r="L8" s="285" t="s">
        <v>71</v>
      </c>
      <c r="M8" s="285"/>
      <c r="N8" s="285"/>
      <c r="O8" s="42" t="s">
        <v>12</v>
      </c>
      <c r="P8" s="285" t="s">
        <v>79</v>
      </c>
      <c r="Q8" s="285"/>
      <c r="R8" s="285"/>
      <c r="S8" s="27"/>
    </row>
    <row r="9" spans="1:1024" ht="15.95" customHeight="1">
      <c r="A9" s="22"/>
      <c r="B9" s="286" t="s">
        <v>20</v>
      </c>
      <c r="C9" s="286"/>
      <c r="D9" s="286"/>
      <c r="E9" s="286"/>
      <c r="F9" s="286"/>
      <c r="G9" s="286"/>
      <c r="H9" s="286"/>
      <c r="I9" s="292">
        <v>2</v>
      </c>
      <c r="J9" s="292"/>
      <c r="K9" s="43" t="s">
        <v>19</v>
      </c>
      <c r="L9" s="43"/>
      <c r="M9" s="293" t="s">
        <v>13</v>
      </c>
      <c r="N9" s="293"/>
      <c r="O9" s="293"/>
      <c r="P9" s="294" t="s">
        <v>14</v>
      </c>
      <c r="Q9" s="294"/>
      <c r="R9" s="294"/>
      <c r="S9" s="25"/>
    </row>
    <row r="10" spans="1:1024" ht="15.95" customHeight="1">
      <c r="A10" s="22"/>
      <c r="B10" s="284" t="s">
        <v>16</v>
      </c>
      <c r="C10" s="284"/>
      <c r="D10" s="285" t="s">
        <v>24</v>
      </c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</row>
    <row r="11" spans="1:1024" ht="15.95" customHeight="1">
      <c r="A11" s="22"/>
      <c r="B11" s="286" t="s">
        <v>15</v>
      </c>
      <c r="C11" s="286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</row>
    <row r="12" spans="1:1024" ht="6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26"/>
    </row>
    <row r="13" spans="1:1024" ht="15.95" customHeight="1">
      <c r="A13" s="10"/>
      <c r="B13" s="287" t="s">
        <v>22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8"/>
      <c r="R13" s="21">
        <v>18</v>
      </c>
    </row>
    <row r="14" spans="1:1024" ht="6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26"/>
    </row>
    <row r="15" spans="1:1024" ht="15.95" customHeight="1">
      <c r="A15" s="4"/>
      <c r="B15" s="4"/>
      <c r="C15" s="4"/>
      <c r="D15" s="289" t="s">
        <v>6</v>
      </c>
      <c r="E15" s="290"/>
      <c r="F15" s="290"/>
      <c r="G15" s="290"/>
      <c r="H15" s="290"/>
      <c r="I15" s="290"/>
      <c r="J15" s="290"/>
      <c r="K15" s="290"/>
      <c r="L15" s="290"/>
      <c r="M15" s="290"/>
      <c r="N15" s="291"/>
      <c r="O15" s="8"/>
      <c r="P15" s="287" t="s">
        <v>23</v>
      </c>
      <c r="Q15" s="288"/>
      <c r="R15" s="21">
        <f>IF($R$13=2,1,ROUNDDOWN(R13*0.4,0))</f>
        <v>7</v>
      </c>
    </row>
    <row r="16" spans="1:1024" ht="145.5" customHeight="1">
      <c r="A16" s="5"/>
      <c r="B16" s="9"/>
      <c r="C16" s="39" t="s">
        <v>37</v>
      </c>
      <c r="D16" s="40" t="s">
        <v>31</v>
      </c>
      <c r="E16" s="40" t="s">
        <v>25</v>
      </c>
      <c r="F16" s="40" t="s">
        <v>80</v>
      </c>
      <c r="G16" s="40" t="s">
        <v>81</v>
      </c>
      <c r="H16" s="40" t="s">
        <v>215</v>
      </c>
      <c r="I16" s="40" t="s">
        <v>30</v>
      </c>
      <c r="J16" s="40" t="s">
        <v>261</v>
      </c>
      <c r="K16" s="40" t="s">
        <v>262</v>
      </c>
      <c r="L16" s="40" t="s">
        <v>263</v>
      </c>
      <c r="M16" s="14"/>
      <c r="N16" s="15"/>
      <c r="O16" s="12"/>
      <c r="P16" s="12"/>
    </row>
    <row r="17" spans="1:1024">
      <c r="A17" s="5"/>
      <c r="B17" s="302"/>
      <c r="C17" s="302"/>
      <c r="D17" s="289" t="s">
        <v>7</v>
      </c>
      <c r="E17" s="290"/>
      <c r="F17" s="290"/>
      <c r="G17" s="290"/>
      <c r="H17" s="290"/>
      <c r="I17" s="290"/>
      <c r="J17" s="290"/>
      <c r="K17" s="290"/>
      <c r="L17" s="290"/>
      <c r="M17" s="290"/>
      <c r="N17" s="291"/>
      <c r="O17" s="13" t="s">
        <v>8</v>
      </c>
      <c r="P17" s="30"/>
    </row>
    <row r="18" spans="1:1024" ht="15.75" customHeight="1">
      <c r="A18" s="5"/>
      <c r="B18" s="303"/>
      <c r="C18" s="303"/>
      <c r="D18" s="11">
        <v>1</v>
      </c>
      <c r="E18" s="6">
        <v>1</v>
      </c>
      <c r="F18" s="6">
        <v>1</v>
      </c>
      <c r="G18" s="6">
        <v>1</v>
      </c>
      <c r="H18" s="6">
        <v>1</v>
      </c>
      <c r="I18" s="6">
        <v>3</v>
      </c>
      <c r="J18" s="6">
        <v>3</v>
      </c>
      <c r="K18" s="6">
        <v>3</v>
      </c>
      <c r="L18" s="6">
        <v>3</v>
      </c>
      <c r="M18" s="6"/>
      <c r="N18" s="6"/>
      <c r="O18" s="16">
        <f>SUM(D$18:N$18)</f>
        <v>17</v>
      </c>
      <c r="P18" s="29"/>
    </row>
    <row r="19" spans="1:1024" s="19" customFormat="1" ht="48">
      <c r="A19" s="17"/>
      <c r="B19" s="20" t="s">
        <v>3</v>
      </c>
      <c r="C19" s="56" t="s">
        <v>4</v>
      </c>
      <c r="D19" s="304" t="s">
        <v>5</v>
      </c>
      <c r="E19" s="305"/>
      <c r="F19" s="305"/>
      <c r="G19" s="305"/>
      <c r="H19" s="305"/>
      <c r="I19" s="305"/>
      <c r="J19" s="305"/>
      <c r="K19" s="305"/>
      <c r="L19" s="305"/>
      <c r="M19" s="305"/>
      <c r="N19" s="306"/>
      <c r="O19" s="28" t="s">
        <v>17</v>
      </c>
      <c r="P19" s="28" t="s">
        <v>21</v>
      </c>
      <c r="Q19" s="28" t="s">
        <v>18</v>
      </c>
      <c r="R19" s="28" t="s">
        <v>10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</row>
    <row r="20" spans="1:1024" ht="18.75">
      <c r="A20" s="7"/>
      <c r="B20" s="95">
        <v>1</v>
      </c>
      <c r="C20" s="61" t="s">
        <v>38</v>
      </c>
      <c r="D20" s="122">
        <v>93</v>
      </c>
      <c r="E20" s="123">
        <v>95</v>
      </c>
      <c r="F20" s="123">
        <v>98</v>
      </c>
      <c r="G20" s="123">
        <v>93</v>
      </c>
      <c r="H20" s="122">
        <v>96</v>
      </c>
      <c r="I20" s="194">
        <v>91</v>
      </c>
      <c r="J20" s="194">
        <v>90</v>
      </c>
      <c r="K20" s="238">
        <v>92</v>
      </c>
      <c r="L20" s="194">
        <v>94</v>
      </c>
      <c r="M20" s="48"/>
      <c r="N20" s="48"/>
      <c r="O20" s="49">
        <f>((D20*$D$18+E20*$E$18+F20*$F$18+G20*$G$18+H20*$H$18+I20*$I$18+J20*$J$18+K20*$K$18+$L$18*L20+$M$18*M20+$N$18*N20)/$O$18)*0.9</f>
        <v>83.435294117647061</v>
      </c>
      <c r="P20" s="49">
        <v>70</v>
      </c>
      <c r="Q20" s="50">
        <f>P20*0.1</f>
        <v>7</v>
      </c>
      <c r="R20" s="50">
        <f>O20+Q20</f>
        <v>90.435294117647061</v>
      </c>
    </row>
    <row r="21" spans="1:1024" ht="19.5" thickBot="1">
      <c r="A21" s="7"/>
      <c r="B21" s="97">
        <v>2</v>
      </c>
      <c r="C21" s="100" t="s">
        <v>39</v>
      </c>
      <c r="D21" s="134">
        <v>74</v>
      </c>
      <c r="E21" s="240">
        <v>92</v>
      </c>
      <c r="F21" s="240">
        <v>70</v>
      </c>
      <c r="G21" s="240">
        <v>91</v>
      </c>
      <c r="H21" s="134">
        <v>86</v>
      </c>
      <c r="I21" s="203">
        <v>74</v>
      </c>
      <c r="J21" s="203">
        <v>90</v>
      </c>
      <c r="K21" s="241">
        <v>72</v>
      </c>
      <c r="L21" s="203">
        <v>74</v>
      </c>
      <c r="M21" s="91"/>
      <c r="N21" s="91"/>
      <c r="O21" s="92">
        <f t="shared" ref="O21:O25" si="0">((D21*$D$18+E21*$E$18+F21*$F$18+G21*$G$18+H21*$H$18+I21*$I$18+J21*$J$18+K21*$K$18+$L$18*L21+$M$18*M21+$N$18*N21)/$O$18)*0.9</f>
        <v>71.100000000000009</v>
      </c>
      <c r="P21" s="92"/>
      <c r="Q21" s="93">
        <f t="shared" ref="Q21:Q25" si="1">P21*0.1</f>
        <v>0</v>
      </c>
      <c r="R21" s="93">
        <f t="shared" ref="R21:R26" si="2">O21+Q21</f>
        <v>71.100000000000009</v>
      </c>
    </row>
    <row r="22" spans="1:1024" ht="18.75" hidden="1">
      <c r="A22" s="7"/>
      <c r="B22" s="51">
        <v>3</v>
      </c>
      <c r="C22" s="82"/>
      <c r="D22" s="138"/>
      <c r="E22" s="138"/>
      <c r="F22" s="138"/>
      <c r="G22" s="138"/>
      <c r="H22" s="180"/>
      <c r="I22" s="239"/>
      <c r="J22" s="239"/>
      <c r="K22" s="239"/>
      <c r="L22" s="53"/>
      <c r="M22" s="53"/>
      <c r="N22" s="53"/>
      <c r="O22" s="54">
        <f t="shared" si="0"/>
        <v>0</v>
      </c>
      <c r="P22" s="54"/>
      <c r="Q22" s="55">
        <f t="shared" si="1"/>
        <v>0</v>
      </c>
      <c r="R22" s="55">
        <f t="shared" si="2"/>
        <v>0</v>
      </c>
    </row>
    <row r="23" spans="1:1024" ht="18.75" hidden="1">
      <c r="A23" s="7"/>
      <c r="B23" s="47">
        <v>4</v>
      </c>
      <c r="C23" s="68"/>
      <c r="D23" s="131"/>
      <c r="E23" s="131"/>
      <c r="F23" s="131"/>
      <c r="G23" s="131"/>
      <c r="H23" s="162"/>
      <c r="I23" s="163"/>
      <c r="J23" s="163"/>
      <c r="K23" s="163"/>
      <c r="L23" s="48"/>
      <c r="M23" s="48"/>
      <c r="N23" s="48"/>
      <c r="O23" s="49">
        <f t="shared" si="0"/>
        <v>0</v>
      </c>
      <c r="P23" s="49"/>
      <c r="Q23" s="50">
        <f t="shared" si="1"/>
        <v>0</v>
      </c>
      <c r="R23" s="50">
        <f t="shared" si="2"/>
        <v>0</v>
      </c>
    </row>
    <row r="24" spans="1:1024" ht="18.75" hidden="1">
      <c r="A24" s="7"/>
      <c r="B24" s="47">
        <v>5</v>
      </c>
      <c r="C24" s="68"/>
      <c r="D24" s="131"/>
      <c r="E24" s="131"/>
      <c r="F24" s="131"/>
      <c r="G24" s="131"/>
      <c r="H24" s="162"/>
      <c r="I24" s="163"/>
      <c r="J24" s="163"/>
      <c r="K24" s="163"/>
      <c r="L24" s="48"/>
      <c r="M24" s="48"/>
      <c r="N24" s="48"/>
      <c r="O24" s="49">
        <f t="shared" si="0"/>
        <v>0</v>
      </c>
      <c r="P24" s="49"/>
      <c r="Q24" s="50">
        <f t="shared" si="1"/>
        <v>0</v>
      </c>
      <c r="R24" s="50">
        <f t="shared" si="2"/>
        <v>0</v>
      </c>
    </row>
    <row r="25" spans="1:1024" ht="19.5" hidden="1" thickBot="1">
      <c r="A25" s="7"/>
      <c r="B25" s="97">
        <v>6</v>
      </c>
      <c r="C25" s="90"/>
      <c r="D25" s="140"/>
      <c r="E25" s="140"/>
      <c r="F25" s="140"/>
      <c r="G25" s="140"/>
      <c r="H25" s="166"/>
      <c r="I25" s="167"/>
      <c r="J25" s="167"/>
      <c r="K25" s="167"/>
      <c r="L25" s="91"/>
      <c r="M25" s="91"/>
      <c r="N25" s="91"/>
      <c r="O25" s="92">
        <f t="shared" si="0"/>
        <v>0</v>
      </c>
      <c r="P25" s="92"/>
      <c r="Q25" s="93">
        <f t="shared" si="1"/>
        <v>0</v>
      </c>
      <c r="R25" s="93">
        <f t="shared" si="2"/>
        <v>0</v>
      </c>
    </row>
    <row r="26" spans="1:1024" ht="18.75" hidden="1">
      <c r="B26" s="64"/>
      <c r="C26" s="82"/>
      <c r="D26" s="127"/>
      <c r="E26" s="127"/>
      <c r="F26" s="127"/>
      <c r="G26" s="127"/>
      <c r="H26" s="164"/>
      <c r="I26" s="165"/>
      <c r="J26" s="165"/>
      <c r="K26" s="165"/>
      <c r="L26" s="88"/>
      <c r="M26" s="25"/>
      <c r="N26" s="25"/>
      <c r="O26" s="66"/>
      <c r="P26" s="35"/>
      <c r="Q26" s="32"/>
      <c r="R26" s="55">
        <f t="shared" si="2"/>
        <v>0</v>
      </c>
    </row>
    <row r="27" spans="1:1024" ht="15.75">
      <c r="O27" s="33"/>
      <c r="P27" s="35"/>
      <c r="Q27" s="32"/>
      <c r="R27" s="31"/>
    </row>
    <row r="28" spans="1:1024" ht="15.95" customHeight="1">
      <c r="A28" s="307" t="s">
        <v>228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AMA28"/>
      <c r="AMB28"/>
      <c r="AMC28"/>
      <c r="AMD28"/>
      <c r="AME28"/>
      <c r="AMF28"/>
      <c r="AMG28"/>
      <c r="AMH28"/>
      <c r="AMI28"/>
      <c r="AMJ28"/>
    </row>
    <row r="29" spans="1:1024" ht="9" customHeight="1">
      <c r="A29" s="112"/>
      <c r="B29" s="112"/>
      <c r="C29" s="112"/>
      <c r="D29" s="112"/>
      <c r="E29" s="112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AMA29"/>
      <c r="AMB29"/>
      <c r="AMC29"/>
      <c r="AMD29"/>
      <c r="AME29"/>
      <c r="AMF29"/>
      <c r="AMG29"/>
      <c r="AMH29"/>
      <c r="AMI29"/>
      <c r="AMJ29"/>
    </row>
    <row r="30" spans="1:1024" ht="15.95" customHeight="1">
      <c r="A30" s="308" t="s">
        <v>9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AMA30"/>
      <c r="AMB30"/>
      <c r="AMC30"/>
      <c r="AMD30"/>
      <c r="AME30"/>
      <c r="AMF30"/>
      <c r="AMG30"/>
      <c r="AMH30"/>
      <c r="AMI30"/>
      <c r="AMJ30"/>
    </row>
    <row r="31" spans="1:1024" s="2" customFormat="1" ht="18.75" customHeight="1">
      <c r="A31" s="299" t="s">
        <v>220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</row>
    <row r="32" spans="1:1024" s="2" customFormat="1" ht="18.75" customHeight="1">
      <c r="A32" s="299"/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</row>
    <row r="33" spans="1:1024" s="2" customFormat="1" ht="18.75" customHeight="1">
      <c r="A33" s="299" t="s">
        <v>222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</row>
    <row r="34" spans="1:1024" s="2" customFormat="1" ht="18.75" customHeight="1">
      <c r="A34" s="300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</row>
    <row r="35" spans="1:1024" ht="18.75" customHeight="1">
      <c r="A35" s="300" t="s">
        <v>223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46" spans="1:1024" ht="15.75">
      <c r="A46" s="297" t="s">
        <v>0</v>
      </c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</row>
    <row r="47" spans="1:1024" ht="15.75">
      <c r="A47" s="297" t="s">
        <v>1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</row>
    <row r="48" spans="1:1024" ht="15.75">
      <c r="A48" s="301" t="s">
        <v>40</v>
      </c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</row>
    <row r="49" spans="1:18" ht="15.75">
      <c r="A49" s="298" t="s">
        <v>264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</row>
    <row r="50" spans="1:18" ht="15.75">
      <c r="A50" s="298" t="s">
        <v>72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</row>
    <row r="51" spans="1:18" ht="15.75">
      <c r="A51" s="310" t="s">
        <v>2</v>
      </c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7"/>
    </row>
    <row r="52" spans="1:18" ht="131.25" customHeight="1">
      <c r="A52" s="24"/>
      <c r="B52" s="295" t="s">
        <v>221</v>
      </c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</row>
    <row r="53" spans="1:18" ht="18.75">
      <c r="A53" s="22"/>
      <c r="B53" s="284" t="s">
        <v>11</v>
      </c>
      <c r="C53" s="284"/>
      <c r="D53" s="284"/>
      <c r="E53" s="284"/>
      <c r="F53" s="284"/>
      <c r="G53" s="284"/>
      <c r="H53" s="284"/>
      <c r="I53" s="284"/>
      <c r="J53" s="284"/>
      <c r="K53" s="284"/>
      <c r="L53" s="285" t="s">
        <v>71</v>
      </c>
      <c r="M53" s="285"/>
      <c r="N53" s="285"/>
      <c r="O53" s="42" t="s">
        <v>12</v>
      </c>
      <c r="P53" s="285" t="s">
        <v>79</v>
      </c>
      <c r="Q53" s="285"/>
      <c r="R53" s="285"/>
    </row>
    <row r="54" spans="1:18" ht="18.75">
      <c r="A54" s="22"/>
      <c r="B54" s="286" t="s">
        <v>20</v>
      </c>
      <c r="C54" s="286"/>
      <c r="D54" s="286"/>
      <c r="E54" s="286"/>
      <c r="F54" s="286"/>
      <c r="G54" s="286"/>
      <c r="H54" s="286"/>
      <c r="I54" s="292">
        <v>2</v>
      </c>
      <c r="J54" s="292"/>
      <c r="K54" s="43" t="s">
        <v>19</v>
      </c>
      <c r="L54" s="45"/>
      <c r="M54" s="293" t="s">
        <v>13</v>
      </c>
      <c r="N54" s="293"/>
      <c r="O54" s="293"/>
      <c r="P54" s="294" t="s">
        <v>14</v>
      </c>
      <c r="Q54" s="294"/>
      <c r="R54" s="294"/>
    </row>
    <row r="55" spans="1:18" ht="18.75">
      <c r="A55" s="22"/>
      <c r="B55" s="284" t="s">
        <v>16</v>
      </c>
      <c r="C55" s="284"/>
      <c r="D55" s="285" t="s">
        <v>26</v>
      </c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</row>
    <row r="56" spans="1:18" ht="18.75">
      <c r="A56" s="22"/>
      <c r="B56" s="286" t="s">
        <v>15</v>
      </c>
      <c r="C56" s="286"/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</row>
    <row r="57" spans="1:18" ht="15.7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8" ht="15.75">
      <c r="A58" s="36"/>
      <c r="B58" s="287" t="s">
        <v>22</v>
      </c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8"/>
      <c r="R58" s="21">
        <v>14</v>
      </c>
    </row>
    <row r="59" spans="1:18" ht="15.7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8" ht="15.75">
      <c r="A60" s="4"/>
      <c r="B60" s="4"/>
      <c r="C60" s="4"/>
      <c r="D60" s="289" t="s">
        <v>6</v>
      </c>
      <c r="E60" s="290"/>
      <c r="F60" s="290"/>
      <c r="G60" s="290"/>
      <c r="H60" s="290"/>
      <c r="I60" s="290"/>
      <c r="J60" s="290"/>
      <c r="K60" s="290"/>
      <c r="L60" s="290"/>
      <c r="M60" s="290"/>
      <c r="N60" s="291"/>
      <c r="O60" s="8"/>
      <c r="P60" s="287" t="s">
        <v>23</v>
      </c>
      <c r="Q60" s="288"/>
      <c r="R60" s="21">
        <f>IF($R$58=2,1,ROUNDDOWN(R58*0.4,0))</f>
        <v>5</v>
      </c>
    </row>
    <row r="61" spans="1:18" ht="150.75" customHeight="1">
      <c r="A61" s="5"/>
      <c r="B61" s="38"/>
      <c r="C61" s="39" t="s">
        <v>41</v>
      </c>
      <c r="D61" s="40" t="s">
        <v>25</v>
      </c>
      <c r="E61" s="40" t="s">
        <v>31</v>
      </c>
      <c r="F61" s="40" t="s">
        <v>265</v>
      </c>
      <c r="G61" s="40" t="s">
        <v>80</v>
      </c>
      <c r="H61" s="40" t="s">
        <v>81</v>
      </c>
      <c r="I61" s="40" t="s">
        <v>266</v>
      </c>
      <c r="J61" s="40" t="s">
        <v>30</v>
      </c>
      <c r="K61" s="44" t="s">
        <v>267</v>
      </c>
      <c r="L61" s="44" t="s">
        <v>66</v>
      </c>
      <c r="M61" s="14"/>
      <c r="N61" s="15"/>
      <c r="O61" s="12"/>
      <c r="P61" s="12"/>
    </row>
    <row r="62" spans="1:18">
      <c r="A62" s="5"/>
      <c r="B62" s="302"/>
      <c r="C62" s="302"/>
      <c r="D62" s="289" t="s">
        <v>7</v>
      </c>
      <c r="E62" s="290"/>
      <c r="F62" s="290"/>
      <c r="G62" s="290"/>
      <c r="H62" s="290"/>
      <c r="I62" s="290"/>
      <c r="J62" s="290"/>
      <c r="K62" s="290"/>
      <c r="L62" s="290"/>
      <c r="M62" s="290"/>
      <c r="N62" s="291"/>
      <c r="O62" s="13" t="s">
        <v>8</v>
      </c>
      <c r="P62" s="30"/>
    </row>
    <row r="63" spans="1:18">
      <c r="A63" s="5"/>
      <c r="B63" s="303"/>
      <c r="C63" s="303"/>
      <c r="D63" s="11">
        <v>1</v>
      </c>
      <c r="E63" s="6">
        <v>1</v>
      </c>
      <c r="F63" s="6">
        <v>1</v>
      </c>
      <c r="G63" s="6">
        <v>1</v>
      </c>
      <c r="H63" s="6">
        <v>1</v>
      </c>
      <c r="I63" s="6">
        <v>3</v>
      </c>
      <c r="J63" s="6">
        <v>3</v>
      </c>
      <c r="K63" s="6">
        <v>3</v>
      </c>
      <c r="L63" s="6">
        <v>3</v>
      </c>
      <c r="M63" s="6"/>
      <c r="N63" s="6"/>
      <c r="O63" s="16">
        <f>SUM(D$63:N$63)</f>
        <v>17</v>
      </c>
      <c r="P63" s="29"/>
    </row>
    <row r="64" spans="1:18" ht="48">
      <c r="A64" s="17"/>
      <c r="B64" s="20" t="s">
        <v>3</v>
      </c>
      <c r="C64" s="20" t="s">
        <v>4</v>
      </c>
      <c r="D64" s="304" t="s">
        <v>5</v>
      </c>
      <c r="E64" s="305"/>
      <c r="F64" s="305"/>
      <c r="G64" s="305"/>
      <c r="H64" s="305"/>
      <c r="I64" s="305"/>
      <c r="J64" s="305"/>
      <c r="K64" s="305"/>
      <c r="L64" s="305"/>
      <c r="M64" s="305"/>
      <c r="N64" s="306"/>
      <c r="O64" s="28" t="s">
        <v>17</v>
      </c>
      <c r="P64" s="28" t="s">
        <v>21</v>
      </c>
      <c r="Q64" s="28" t="s">
        <v>18</v>
      </c>
      <c r="R64" s="28" t="s">
        <v>10</v>
      </c>
    </row>
    <row r="65" spans="1:18" ht="18.75">
      <c r="A65" s="7"/>
      <c r="B65" s="95">
        <v>1</v>
      </c>
      <c r="C65" s="68" t="s">
        <v>82</v>
      </c>
      <c r="D65" s="122">
        <v>95</v>
      </c>
      <c r="E65" s="125">
        <v>99</v>
      </c>
      <c r="F65" s="122">
        <v>95</v>
      </c>
      <c r="G65" s="122">
        <v>90</v>
      </c>
      <c r="H65" s="122">
        <v>98</v>
      </c>
      <c r="I65" s="198">
        <v>91</v>
      </c>
      <c r="J65" s="194">
        <v>93</v>
      </c>
      <c r="K65" s="198">
        <v>92</v>
      </c>
      <c r="L65" s="194">
        <v>95</v>
      </c>
      <c r="M65" s="48"/>
      <c r="N65" s="48"/>
      <c r="O65" s="49">
        <f t="shared" ref="O65" si="3">((D65*$D$63+E65*$E$63+F65*$F$63+G65*$G$63+H65*$H$63+I65*$I$63+J65*$J$63+K65*$K$63+$L$63*L65+$M$63*M65+$N$63*N65)/$O$63)*0.9</f>
        <v>84.176470588235304</v>
      </c>
      <c r="P65" s="49">
        <v>36</v>
      </c>
      <c r="Q65" s="50">
        <f>P65*0.1</f>
        <v>3.6</v>
      </c>
      <c r="R65" s="50">
        <f>O65+Q65</f>
        <v>87.776470588235298</v>
      </c>
    </row>
    <row r="66" spans="1:18" ht="18.75">
      <c r="A66" s="7"/>
      <c r="B66" s="95">
        <v>2</v>
      </c>
      <c r="C66" s="83" t="s">
        <v>44</v>
      </c>
      <c r="D66" s="147">
        <v>92</v>
      </c>
      <c r="E66" s="126">
        <v>95</v>
      </c>
      <c r="F66" s="127">
        <v>96</v>
      </c>
      <c r="G66" s="126">
        <v>96</v>
      </c>
      <c r="H66" s="126">
        <v>95</v>
      </c>
      <c r="I66" s="199">
        <v>90</v>
      </c>
      <c r="J66" s="199">
        <v>92</v>
      </c>
      <c r="K66" s="206">
        <v>92</v>
      </c>
      <c r="L66" s="199">
        <v>96</v>
      </c>
      <c r="M66" s="53"/>
      <c r="N66" s="207"/>
      <c r="O66" s="54">
        <f>((D66*$D$63+E66*$E$63+F66*$F$63+G66*$G$63+H66*$H$63+I66*$I$63+J66*$J$63+K66*$K$63+$L$63*L66+$M$63*M66+$N$63*N66)/$O$63)*0.9</f>
        <v>83.858823529411765</v>
      </c>
      <c r="P66" s="54">
        <v>33</v>
      </c>
      <c r="Q66" s="50">
        <f t="shared" ref="Q66:Q76" si="4">P66*0.1</f>
        <v>3.3000000000000003</v>
      </c>
      <c r="R66" s="50">
        <f>O66+Q66</f>
        <v>87.158823529411762</v>
      </c>
    </row>
    <row r="67" spans="1:18" ht="18.75">
      <c r="A67" s="7"/>
      <c r="B67" s="95">
        <v>3</v>
      </c>
      <c r="C67" s="68" t="s">
        <v>46</v>
      </c>
      <c r="D67" s="122">
        <v>95</v>
      </c>
      <c r="E67" s="125">
        <v>94</v>
      </c>
      <c r="F67" s="122">
        <v>93</v>
      </c>
      <c r="G67" s="122">
        <v>90</v>
      </c>
      <c r="H67" s="122">
        <v>96</v>
      </c>
      <c r="I67" s="198">
        <v>91</v>
      </c>
      <c r="J67" s="194">
        <v>94</v>
      </c>
      <c r="K67" s="198">
        <v>92</v>
      </c>
      <c r="L67" s="194">
        <v>92</v>
      </c>
      <c r="M67" s="48"/>
      <c r="N67" s="48"/>
      <c r="O67" s="49">
        <f t="shared" ref="O67:O76" si="5">((D67*$D$63+E67*$E$63+F67*$F$63+G67*$G$63+H67*$H$63+I67*$I$63+J67*$J$63+K67*$K$63+$L$63*L67+$M$63*M67+$N$63*N67)/$O$63)*0.9</f>
        <v>83.382352941176464</v>
      </c>
      <c r="P67" s="49">
        <v>30</v>
      </c>
      <c r="Q67" s="50">
        <f t="shared" si="4"/>
        <v>3</v>
      </c>
      <c r="R67" s="50">
        <f t="shared" ref="R67:R76" si="6">O67+Q67</f>
        <v>86.382352941176464</v>
      </c>
    </row>
    <row r="68" spans="1:18" ht="18.75">
      <c r="A68" s="7"/>
      <c r="B68" s="47">
        <v>4</v>
      </c>
      <c r="C68" s="68" t="s">
        <v>45</v>
      </c>
      <c r="D68" s="122">
        <v>95</v>
      </c>
      <c r="E68" s="125">
        <v>92</v>
      </c>
      <c r="F68" s="122">
        <v>92</v>
      </c>
      <c r="G68" s="122">
        <v>90</v>
      </c>
      <c r="H68" s="122">
        <v>96</v>
      </c>
      <c r="I68" s="198">
        <v>94</v>
      </c>
      <c r="J68" s="194">
        <v>92</v>
      </c>
      <c r="K68" s="198">
        <v>90</v>
      </c>
      <c r="L68" s="194">
        <v>92</v>
      </c>
      <c r="M68" s="48"/>
      <c r="N68" s="48"/>
      <c r="O68" s="49">
        <f t="shared" ref="O68" si="7">((D68*$D$63+E68*$E$63+F68*$F$63+G68*$G$63+H68*$H$63+I68*$I$63+J68*$J$63+K68*$K$63+$L$63*L68+$M$63*M68+$N$63*N68)/$O$63)*0.9</f>
        <v>83.064705882352939</v>
      </c>
      <c r="P68" s="49">
        <v>30</v>
      </c>
      <c r="Q68" s="50">
        <f t="shared" si="4"/>
        <v>3</v>
      </c>
      <c r="R68" s="50">
        <f t="shared" si="6"/>
        <v>86.064705882352939</v>
      </c>
    </row>
    <row r="69" spans="1:18" ht="19.5" thickBot="1">
      <c r="A69" s="7"/>
      <c r="B69" s="108">
        <v>5</v>
      </c>
      <c r="C69" s="90" t="s">
        <v>83</v>
      </c>
      <c r="D69" s="134">
        <v>95</v>
      </c>
      <c r="E69" s="133">
        <v>93</v>
      </c>
      <c r="F69" s="134">
        <v>95</v>
      </c>
      <c r="G69" s="134">
        <v>90</v>
      </c>
      <c r="H69" s="134">
        <v>96</v>
      </c>
      <c r="I69" s="208">
        <v>91</v>
      </c>
      <c r="J69" s="203">
        <v>93</v>
      </c>
      <c r="K69" s="208">
        <v>92</v>
      </c>
      <c r="L69" s="203">
        <v>90</v>
      </c>
      <c r="M69" s="91"/>
      <c r="N69" s="91"/>
      <c r="O69" s="92">
        <f t="shared" ref="O69:O70" si="8">((D69*$D$63+E69*$E$63+F69*$F$63+G69*$G$63+H69*$H$63+I69*$I$63+J69*$J$63+K69*$K$63+$L$63*L69+$M$63*M69+$N$63*N69)/$O$63)*0.9</f>
        <v>82.95882352941176</v>
      </c>
      <c r="P69" s="92">
        <v>30</v>
      </c>
      <c r="Q69" s="93">
        <f t="shared" si="4"/>
        <v>3</v>
      </c>
      <c r="R69" s="93">
        <f t="shared" si="6"/>
        <v>85.95882352941176</v>
      </c>
    </row>
    <row r="70" spans="1:18" ht="18.75">
      <c r="A70" s="7"/>
      <c r="B70" s="51">
        <v>6</v>
      </c>
      <c r="C70" s="83" t="s">
        <v>42</v>
      </c>
      <c r="D70" s="127">
        <v>95</v>
      </c>
      <c r="E70" s="126">
        <v>90</v>
      </c>
      <c r="F70" s="127">
        <v>90</v>
      </c>
      <c r="G70" s="127">
        <v>90</v>
      </c>
      <c r="H70" s="127">
        <v>97</v>
      </c>
      <c r="I70" s="206">
        <v>92</v>
      </c>
      <c r="J70" s="199">
        <v>88</v>
      </c>
      <c r="K70" s="206">
        <v>90</v>
      </c>
      <c r="L70" s="199">
        <v>90</v>
      </c>
      <c r="M70" s="53"/>
      <c r="N70" s="53"/>
      <c r="O70" s="54">
        <f t="shared" si="8"/>
        <v>81.635294117647064</v>
      </c>
      <c r="P70" s="54">
        <v>35</v>
      </c>
      <c r="Q70" s="55">
        <f t="shared" si="4"/>
        <v>3.5</v>
      </c>
      <c r="R70" s="55">
        <f t="shared" si="6"/>
        <v>85.135294117647064</v>
      </c>
    </row>
    <row r="71" spans="1:18" ht="18.75">
      <c r="A71" s="7"/>
      <c r="B71" s="95">
        <v>7</v>
      </c>
      <c r="C71" s="83" t="s">
        <v>43</v>
      </c>
      <c r="D71" s="125">
        <v>84</v>
      </c>
      <c r="E71" s="125">
        <v>85</v>
      </c>
      <c r="F71" s="122">
        <v>74</v>
      </c>
      <c r="G71" s="125">
        <v>78</v>
      </c>
      <c r="H71" s="125">
        <v>80</v>
      </c>
      <c r="I71" s="194">
        <v>80</v>
      </c>
      <c r="J71" s="194">
        <v>85</v>
      </c>
      <c r="K71" s="198">
        <v>85</v>
      </c>
      <c r="L71" s="194">
        <v>78</v>
      </c>
      <c r="M71" s="53"/>
      <c r="N71" s="53"/>
      <c r="O71" s="49">
        <f t="shared" si="5"/>
        <v>73.32352941176471</v>
      </c>
      <c r="P71" s="54"/>
      <c r="Q71" s="50">
        <f t="shared" si="4"/>
        <v>0</v>
      </c>
      <c r="R71" s="50">
        <f t="shared" si="6"/>
        <v>73.32352941176471</v>
      </c>
    </row>
    <row r="72" spans="1:18" ht="18.75">
      <c r="A72" s="7"/>
      <c r="B72" s="47">
        <v>8</v>
      </c>
      <c r="C72" s="68" t="s">
        <v>268</v>
      </c>
      <c r="D72" s="125">
        <v>74</v>
      </c>
      <c r="E72" s="125">
        <v>60</v>
      </c>
      <c r="F72" s="122">
        <v>74</v>
      </c>
      <c r="G72" s="125">
        <v>76</v>
      </c>
      <c r="H72" s="125">
        <v>76</v>
      </c>
      <c r="I72" s="194">
        <v>80</v>
      </c>
      <c r="J72" s="194">
        <v>80</v>
      </c>
      <c r="K72" s="198">
        <v>76</v>
      </c>
      <c r="L72" s="194">
        <v>74</v>
      </c>
      <c r="M72" s="53"/>
      <c r="N72" s="53"/>
      <c r="O72" s="49">
        <f t="shared" si="5"/>
        <v>68.294117647058826</v>
      </c>
      <c r="P72" s="49"/>
      <c r="Q72" s="50">
        <f t="shared" si="4"/>
        <v>0</v>
      </c>
      <c r="R72" s="50">
        <f t="shared" si="6"/>
        <v>68.294117647058826</v>
      </c>
    </row>
    <row r="73" spans="1:18" ht="18.75">
      <c r="A73" s="7"/>
      <c r="B73" s="95">
        <v>9</v>
      </c>
      <c r="C73" s="68" t="s">
        <v>86</v>
      </c>
      <c r="D73" s="125">
        <v>74</v>
      </c>
      <c r="E73" s="125">
        <v>60</v>
      </c>
      <c r="F73" s="122">
        <v>74</v>
      </c>
      <c r="G73" s="125">
        <v>76</v>
      </c>
      <c r="H73" s="125">
        <v>76</v>
      </c>
      <c r="I73" s="194">
        <v>76</v>
      </c>
      <c r="J73" s="194">
        <v>76</v>
      </c>
      <c r="K73" s="198">
        <v>75</v>
      </c>
      <c r="L73" s="194">
        <v>74</v>
      </c>
      <c r="M73" s="87"/>
      <c r="N73" s="87"/>
      <c r="O73" s="49">
        <f t="shared" si="5"/>
        <v>66.864705882352951</v>
      </c>
      <c r="P73" s="132"/>
      <c r="Q73" s="50">
        <f t="shared" si="4"/>
        <v>0</v>
      </c>
      <c r="R73" s="50">
        <f t="shared" si="6"/>
        <v>66.864705882352951</v>
      </c>
    </row>
    <row r="74" spans="1:18" ht="18.75">
      <c r="A74" s="7"/>
      <c r="B74" s="47">
        <v>10</v>
      </c>
      <c r="C74" s="68" t="s">
        <v>73</v>
      </c>
      <c r="D74" s="122">
        <v>74</v>
      </c>
      <c r="E74" s="125">
        <v>65</v>
      </c>
      <c r="F74" s="122">
        <v>74</v>
      </c>
      <c r="G74" s="122">
        <v>72</v>
      </c>
      <c r="H74" s="122">
        <v>74</v>
      </c>
      <c r="I74" s="198">
        <v>74</v>
      </c>
      <c r="J74" s="194">
        <v>74</v>
      </c>
      <c r="K74" s="198">
        <v>74</v>
      </c>
      <c r="L74" s="194">
        <v>74</v>
      </c>
      <c r="M74" s="87"/>
      <c r="N74" s="87"/>
      <c r="O74" s="49">
        <f t="shared" si="5"/>
        <v>66.017647058823542</v>
      </c>
      <c r="P74" s="132"/>
      <c r="Q74" s="50">
        <f t="shared" si="4"/>
        <v>0</v>
      </c>
      <c r="R74" s="50">
        <f t="shared" si="6"/>
        <v>66.017647058823542</v>
      </c>
    </row>
    <row r="75" spans="1:18" ht="18.75">
      <c r="A75" s="7"/>
      <c r="B75" s="95">
        <v>11</v>
      </c>
      <c r="C75" s="68" t="s">
        <v>84</v>
      </c>
      <c r="D75" s="122">
        <v>85</v>
      </c>
      <c r="E75" s="125">
        <v>65</v>
      </c>
      <c r="F75" s="122">
        <v>74</v>
      </c>
      <c r="G75" s="122">
        <v>70</v>
      </c>
      <c r="H75" s="122">
        <v>74</v>
      </c>
      <c r="I75" s="198">
        <v>74</v>
      </c>
      <c r="J75" s="194">
        <v>70</v>
      </c>
      <c r="K75" s="198">
        <v>74</v>
      </c>
      <c r="L75" s="194">
        <v>74</v>
      </c>
      <c r="M75" s="87"/>
      <c r="N75" s="87"/>
      <c r="O75" s="49">
        <f t="shared" si="5"/>
        <v>65.858823529411765</v>
      </c>
      <c r="P75" s="132"/>
      <c r="Q75" s="50">
        <f t="shared" si="4"/>
        <v>0</v>
      </c>
      <c r="R75" s="50">
        <f t="shared" si="6"/>
        <v>65.858823529411765</v>
      </c>
    </row>
    <row r="76" spans="1:18" ht="18.75">
      <c r="A76" s="7"/>
      <c r="B76" s="95">
        <v>12</v>
      </c>
      <c r="C76" s="68" t="s">
        <v>85</v>
      </c>
      <c r="D76" s="122">
        <v>74</v>
      </c>
      <c r="E76" s="125">
        <v>60</v>
      </c>
      <c r="F76" s="122">
        <v>74</v>
      </c>
      <c r="G76" s="122">
        <v>70</v>
      </c>
      <c r="H76" s="122">
        <v>74</v>
      </c>
      <c r="I76" s="198">
        <v>74</v>
      </c>
      <c r="J76" s="194">
        <v>70</v>
      </c>
      <c r="K76" s="198">
        <v>74</v>
      </c>
      <c r="L76" s="194">
        <v>74</v>
      </c>
      <c r="M76" s="48"/>
      <c r="N76" s="48"/>
      <c r="O76" s="49">
        <f t="shared" si="5"/>
        <v>65.011764705882356</v>
      </c>
      <c r="P76" s="132"/>
      <c r="Q76" s="50">
        <f t="shared" si="4"/>
        <v>0</v>
      </c>
      <c r="R76" s="50">
        <f t="shared" si="6"/>
        <v>65.011764705882356</v>
      </c>
    </row>
    <row r="77" spans="1:18" ht="18.75">
      <c r="C77" s="74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94"/>
      <c r="P77" s="35"/>
      <c r="Q77" s="32"/>
      <c r="R77" s="31"/>
    </row>
    <row r="78" spans="1:18" ht="15.75">
      <c r="O78" s="33"/>
      <c r="P78" s="35"/>
      <c r="Q78" s="32"/>
      <c r="R78" s="31"/>
    </row>
    <row r="79" spans="1:18" ht="15.75">
      <c r="A79" s="307" t="s">
        <v>228</v>
      </c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</row>
    <row r="80" spans="1:18" ht="15.75">
      <c r="A80" s="112"/>
      <c r="B80" s="112"/>
      <c r="C80" s="112"/>
      <c r="D80" s="112"/>
      <c r="E80" s="112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</row>
    <row r="81" spans="1:18" ht="15.75">
      <c r="A81" s="308" t="s">
        <v>9</v>
      </c>
      <c r="B81" s="308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</row>
    <row r="82" spans="1:18" ht="15.75">
      <c r="A82" s="299" t="s">
        <v>220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</row>
    <row r="83" spans="1:18" ht="15.75">
      <c r="A83" s="299"/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</row>
    <row r="84" spans="1:18" ht="15.75">
      <c r="A84" s="299" t="s">
        <v>222</v>
      </c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</row>
    <row r="85" spans="1:18" ht="15.75">
      <c r="A85" s="300"/>
      <c r="B85" s="300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</row>
    <row r="86" spans="1:18" ht="15.75">
      <c r="A86" s="300" t="s">
        <v>223</v>
      </c>
      <c r="B86" s="300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</row>
    <row r="97" spans="1:18" ht="15.75">
      <c r="A97" s="297" t="s">
        <v>0</v>
      </c>
      <c r="B97" s="297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</row>
    <row r="98" spans="1:18" ht="15.75">
      <c r="A98" s="297" t="s">
        <v>1</v>
      </c>
      <c r="B98" s="297"/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</row>
    <row r="99" spans="1:18" ht="15.75">
      <c r="A99" s="301" t="s">
        <v>40</v>
      </c>
      <c r="B99" s="301"/>
      <c r="C99" s="301"/>
      <c r="D99" s="301"/>
      <c r="E99" s="301"/>
      <c r="F99" s="301"/>
      <c r="G99" s="301"/>
      <c r="H99" s="301"/>
      <c r="I99" s="301"/>
      <c r="J99" s="301"/>
      <c r="K99" s="301"/>
      <c r="L99" s="301"/>
      <c r="M99" s="301"/>
      <c r="N99" s="301"/>
      <c r="O99" s="301"/>
      <c r="P99" s="301"/>
      <c r="Q99" s="301"/>
      <c r="R99" s="301"/>
    </row>
    <row r="100" spans="1:18" ht="15.75">
      <c r="A100" s="298" t="s">
        <v>269</v>
      </c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</row>
    <row r="101" spans="1:18" ht="15.75">
      <c r="A101" s="298" t="s">
        <v>72</v>
      </c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</row>
    <row r="102" spans="1:18" ht="15.75">
      <c r="A102" s="310" t="s">
        <v>2</v>
      </c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7"/>
    </row>
    <row r="103" spans="1:18" ht="132.75" customHeight="1">
      <c r="A103" s="24"/>
      <c r="B103" s="295" t="s">
        <v>221</v>
      </c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</row>
    <row r="104" spans="1:18" ht="18.75">
      <c r="A104" s="22"/>
      <c r="B104" s="284" t="s">
        <v>11</v>
      </c>
      <c r="C104" s="284"/>
      <c r="D104" s="284"/>
      <c r="E104" s="284"/>
      <c r="F104" s="284"/>
      <c r="G104" s="284"/>
      <c r="H104" s="284"/>
      <c r="I104" s="284"/>
      <c r="J104" s="284"/>
      <c r="K104" s="284"/>
      <c r="L104" s="285" t="s">
        <v>71</v>
      </c>
      <c r="M104" s="285"/>
      <c r="N104" s="285"/>
      <c r="O104" s="42" t="s">
        <v>12</v>
      </c>
      <c r="P104" s="285" t="s">
        <v>79</v>
      </c>
      <c r="Q104" s="285"/>
      <c r="R104" s="285"/>
    </row>
    <row r="105" spans="1:18" ht="18.75">
      <c r="A105" s="22"/>
      <c r="B105" s="286" t="s">
        <v>20</v>
      </c>
      <c r="C105" s="286"/>
      <c r="D105" s="286"/>
      <c r="E105" s="286"/>
      <c r="F105" s="286"/>
      <c r="G105" s="286"/>
      <c r="H105" s="286"/>
      <c r="I105" s="292">
        <v>2</v>
      </c>
      <c r="J105" s="292"/>
      <c r="K105" s="43" t="s">
        <v>19</v>
      </c>
      <c r="L105" s="43"/>
      <c r="M105" s="293" t="s">
        <v>13</v>
      </c>
      <c r="N105" s="293"/>
      <c r="O105" s="293"/>
      <c r="P105" s="294" t="s">
        <v>14</v>
      </c>
      <c r="Q105" s="294"/>
      <c r="R105" s="294"/>
    </row>
    <row r="106" spans="1:18" ht="18.75">
      <c r="A106" s="22"/>
      <c r="B106" s="284" t="s">
        <v>16</v>
      </c>
      <c r="C106" s="284"/>
      <c r="D106" s="285" t="s">
        <v>28</v>
      </c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</row>
    <row r="107" spans="1:18" ht="18.75">
      <c r="A107" s="22"/>
      <c r="B107" s="286" t="s">
        <v>15</v>
      </c>
      <c r="C107" s="286"/>
      <c r="D107" s="309"/>
      <c r="E107" s="309"/>
      <c r="F107" s="309"/>
      <c r="G107" s="309"/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</row>
    <row r="108" spans="1:18" ht="15.7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1:18" ht="15.75">
      <c r="A109" s="36"/>
      <c r="B109" s="287" t="s">
        <v>22</v>
      </c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8"/>
      <c r="R109" s="21">
        <v>15</v>
      </c>
    </row>
    <row r="110" spans="1:18" ht="15.7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1:18" ht="15.75">
      <c r="A111" s="4"/>
      <c r="B111" s="4"/>
      <c r="C111" s="4"/>
      <c r="D111" s="289" t="s">
        <v>6</v>
      </c>
      <c r="E111" s="290"/>
      <c r="F111" s="290"/>
      <c r="G111" s="290"/>
      <c r="H111" s="290"/>
      <c r="I111" s="290"/>
      <c r="J111" s="290"/>
      <c r="K111" s="290"/>
      <c r="L111" s="290"/>
      <c r="M111" s="290"/>
      <c r="N111" s="291"/>
      <c r="O111" s="8"/>
      <c r="P111" s="287" t="s">
        <v>23</v>
      </c>
      <c r="Q111" s="288"/>
      <c r="R111" s="21">
        <f>IF($R$109=2,1,ROUNDDOWN(R109*0.4,0))</f>
        <v>6</v>
      </c>
    </row>
    <row r="112" spans="1:18" ht="132" customHeight="1">
      <c r="A112" s="5"/>
      <c r="B112" s="38"/>
      <c r="C112" s="39" t="s">
        <v>47</v>
      </c>
      <c r="D112" s="40" t="s">
        <v>31</v>
      </c>
      <c r="E112" s="40" t="s">
        <v>29</v>
      </c>
      <c r="F112" s="40" t="s">
        <v>80</v>
      </c>
      <c r="G112" s="40" t="s">
        <v>81</v>
      </c>
      <c r="H112" s="40" t="s">
        <v>270</v>
      </c>
      <c r="I112" s="40" t="s">
        <v>30</v>
      </c>
      <c r="J112" s="44" t="s">
        <v>32</v>
      </c>
      <c r="K112" s="40" t="s">
        <v>65</v>
      </c>
      <c r="L112" s="40" t="s">
        <v>263</v>
      </c>
      <c r="M112" s="14"/>
      <c r="N112" s="15"/>
      <c r="O112" s="12"/>
      <c r="P112" s="12"/>
    </row>
    <row r="113" spans="1:18">
      <c r="A113" s="5"/>
      <c r="B113" s="302"/>
      <c r="C113" s="302"/>
      <c r="D113" s="289" t="s">
        <v>7</v>
      </c>
      <c r="E113" s="290"/>
      <c r="F113" s="290"/>
      <c r="G113" s="290"/>
      <c r="H113" s="290"/>
      <c r="I113" s="290"/>
      <c r="J113" s="290"/>
      <c r="K113" s="290"/>
      <c r="L113" s="290"/>
      <c r="M113" s="290"/>
      <c r="N113" s="291"/>
      <c r="O113" s="13" t="s">
        <v>8</v>
      </c>
      <c r="P113" s="30"/>
    </row>
    <row r="114" spans="1:18">
      <c r="A114" s="5"/>
      <c r="B114" s="303"/>
      <c r="C114" s="303"/>
      <c r="D114" s="11">
        <v>1</v>
      </c>
      <c r="E114" s="6">
        <v>1</v>
      </c>
      <c r="F114" s="6">
        <v>1</v>
      </c>
      <c r="G114" s="6">
        <v>1</v>
      </c>
      <c r="H114" s="6">
        <v>1</v>
      </c>
      <c r="I114" s="6">
        <v>3</v>
      </c>
      <c r="J114" s="6">
        <v>3</v>
      </c>
      <c r="K114" s="6">
        <v>3</v>
      </c>
      <c r="L114" s="6">
        <v>3</v>
      </c>
      <c r="M114" s="6"/>
      <c r="N114" s="6"/>
      <c r="O114" s="16">
        <f>SUM(D$114:N$114)</f>
        <v>17</v>
      </c>
      <c r="P114" s="29"/>
    </row>
    <row r="115" spans="1:18" ht="48">
      <c r="A115" s="17"/>
      <c r="B115" s="20" t="s">
        <v>3</v>
      </c>
      <c r="C115" s="20" t="s">
        <v>4</v>
      </c>
      <c r="D115" s="304" t="s">
        <v>5</v>
      </c>
      <c r="E115" s="305"/>
      <c r="F115" s="305"/>
      <c r="G115" s="305"/>
      <c r="H115" s="305"/>
      <c r="I115" s="305"/>
      <c r="J115" s="305"/>
      <c r="K115" s="305"/>
      <c r="L115" s="305"/>
      <c r="M115" s="305"/>
      <c r="N115" s="306"/>
      <c r="O115" s="28" t="s">
        <v>17</v>
      </c>
      <c r="P115" s="28" t="s">
        <v>21</v>
      </c>
      <c r="Q115" s="28" t="s">
        <v>18</v>
      </c>
      <c r="R115" s="28" t="s">
        <v>10</v>
      </c>
    </row>
    <row r="116" spans="1:18" ht="18.75">
      <c r="A116" s="7"/>
      <c r="B116" s="95">
        <v>1</v>
      </c>
      <c r="C116" s="68" t="s">
        <v>50</v>
      </c>
      <c r="D116" s="135">
        <v>85</v>
      </c>
      <c r="E116" s="122">
        <v>88</v>
      </c>
      <c r="F116" s="135">
        <v>93</v>
      </c>
      <c r="G116" s="135">
        <v>95</v>
      </c>
      <c r="H116" s="122">
        <v>95</v>
      </c>
      <c r="I116" s="243">
        <v>90</v>
      </c>
      <c r="J116" s="243">
        <v>97</v>
      </c>
      <c r="K116" s="194">
        <v>92</v>
      </c>
      <c r="L116" s="194">
        <v>92</v>
      </c>
      <c r="M116" s="48"/>
      <c r="N116" s="48"/>
      <c r="O116" s="49">
        <f t="shared" ref="O116" si="9">((D116*$D$114+E116*$E$114+F116*$F$114+G116*$G$114+H116*$H$114+I116*$I$114+J116*$J$114+K116*$K$114+$L$114*L116+$M$114*M116+$N$114*N116)/$O$114)*0.9</f>
        <v>83.064705882352939</v>
      </c>
      <c r="P116" s="49">
        <v>35</v>
      </c>
      <c r="Q116" s="50">
        <f>P116*0.1</f>
        <v>3.5</v>
      </c>
      <c r="R116" s="50">
        <f>O116+Q116</f>
        <v>86.564705882352939</v>
      </c>
    </row>
    <row r="117" spans="1:18" ht="18.75">
      <c r="A117" s="7"/>
      <c r="B117" s="47">
        <v>2</v>
      </c>
      <c r="C117" s="68" t="s">
        <v>48</v>
      </c>
      <c r="D117" s="125">
        <v>86</v>
      </c>
      <c r="E117" s="122">
        <v>88</v>
      </c>
      <c r="F117" s="125">
        <v>93</v>
      </c>
      <c r="G117" s="125">
        <v>89</v>
      </c>
      <c r="H117" s="122">
        <v>96</v>
      </c>
      <c r="I117" s="198">
        <v>90</v>
      </c>
      <c r="J117" s="198">
        <v>91</v>
      </c>
      <c r="K117" s="194">
        <v>90</v>
      </c>
      <c r="L117" s="194">
        <v>82</v>
      </c>
      <c r="M117" s="48"/>
      <c r="N117" s="48"/>
      <c r="O117" s="49">
        <f>((D117*$D$114+E117*$E$114+F117*$F$114+G117*$G$114+H117*$H$114+I117*$I$114+J117*$J$114+K117*$K$114+$L$114*L117+$M$114*M117+$N$114*N117)/$O$114)*0.9</f>
        <v>79.994117647058815</v>
      </c>
      <c r="P117" s="49">
        <v>30</v>
      </c>
      <c r="Q117" s="50">
        <f t="shared" ref="Q117:Q126" si="10">P117*0.1</f>
        <v>3</v>
      </c>
      <c r="R117" s="50">
        <f t="shared" ref="R117:R126" si="11">O117+Q117</f>
        <v>82.994117647058815</v>
      </c>
    </row>
    <row r="118" spans="1:18" ht="18.75">
      <c r="A118" s="7"/>
      <c r="B118" s="47">
        <v>3</v>
      </c>
      <c r="C118" s="68" t="s">
        <v>88</v>
      </c>
      <c r="D118" s="135">
        <v>90</v>
      </c>
      <c r="E118" s="122">
        <v>85</v>
      </c>
      <c r="F118" s="135">
        <v>92</v>
      </c>
      <c r="G118" s="135">
        <v>82</v>
      </c>
      <c r="H118" s="122">
        <v>93</v>
      </c>
      <c r="I118" s="243">
        <v>90</v>
      </c>
      <c r="J118" s="243">
        <v>92</v>
      </c>
      <c r="K118" s="194">
        <v>82</v>
      </c>
      <c r="L118" s="194">
        <v>90</v>
      </c>
      <c r="M118" s="48"/>
      <c r="N118" s="48"/>
      <c r="O118" s="49">
        <f t="shared" ref="O118" si="12">((D118*$D$114+E118*$E$114+F118*$F$114+G118*$G$114+H118*$H$114+I118*$I$114+J118*$J$114+K118*$K$114+$L$114*L118+$M$114*M118+$N$114*N118)/$O$114)*0.9</f>
        <v>79.623529411764707</v>
      </c>
      <c r="P118" s="49">
        <v>25</v>
      </c>
      <c r="Q118" s="50">
        <f t="shared" si="10"/>
        <v>2.5</v>
      </c>
      <c r="R118" s="50">
        <f t="shared" si="11"/>
        <v>82.123529411764707</v>
      </c>
    </row>
    <row r="119" spans="1:18" ht="18.75">
      <c r="A119" s="7"/>
      <c r="B119" s="47">
        <v>4</v>
      </c>
      <c r="C119" s="68" t="s">
        <v>49</v>
      </c>
      <c r="D119" s="135">
        <v>85</v>
      </c>
      <c r="E119" s="122">
        <v>88</v>
      </c>
      <c r="F119" s="135">
        <v>93</v>
      </c>
      <c r="G119" s="135">
        <v>93</v>
      </c>
      <c r="H119" s="122">
        <v>92</v>
      </c>
      <c r="I119" s="243">
        <v>85</v>
      </c>
      <c r="J119" s="243">
        <v>96</v>
      </c>
      <c r="K119" s="194">
        <v>82</v>
      </c>
      <c r="L119" s="194">
        <v>84</v>
      </c>
      <c r="M119" s="48"/>
      <c r="N119" s="48"/>
      <c r="O119" s="49">
        <f t="shared" ref="O119:O128" si="13">((D119*$D$114+E119*$E$114+F119*$F$114+G119*$G$114+H119*$H$114+I119*$I$114+J119*$J$114+K119*$K$114+$L$114*L119+$M$114*M119+$N$114*N119)/$O$114)*0.9</f>
        <v>78.988235294117644</v>
      </c>
      <c r="P119" s="49">
        <v>30</v>
      </c>
      <c r="Q119" s="50">
        <f t="shared" si="10"/>
        <v>3</v>
      </c>
      <c r="R119" s="50">
        <f t="shared" si="11"/>
        <v>81.988235294117644</v>
      </c>
    </row>
    <row r="120" spans="1:18" ht="18.75">
      <c r="A120" s="7"/>
      <c r="B120" s="47">
        <v>5</v>
      </c>
      <c r="C120" s="68" t="s">
        <v>74</v>
      </c>
      <c r="D120" s="125">
        <v>92</v>
      </c>
      <c r="E120" s="122">
        <v>84</v>
      </c>
      <c r="F120" s="125">
        <v>95</v>
      </c>
      <c r="G120" s="125">
        <v>95</v>
      </c>
      <c r="H120" s="122">
        <v>95</v>
      </c>
      <c r="I120" s="198">
        <v>85</v>
      </c>
      <c r="J120" s="198">
        <v>74</v>
      </c>
      <c r="K120" s="194">
        <v>85</v>
      </c>
      <c r="L120" s="194">
        <v>90</v>
      </c>
      <c r="M120" s="48"/>
      <c r="N120" s="48"/>
      <c r="O120" s="49">
        <f t="shared" ref="O120" si="14">((D120*$D$114+E120*$E$114+F120*$F$114+G120*$G$114+H120*$H$114+I120*$I$114+J120*$J$114+K120*$K$114+$L$114*L120+$M$114*M120+$N$114*N120)/$O$114)*0.9</f>
        <v>77.452941176470588</v>
      </c>
      <c r="P120" s="49">
        <v>30</v>
      </c>
      <c r="Q120" s="50">
        <f t="shared" si="10"/>
        <v>3</v>
      </c>
      <c r="R120" s="50">
        <f t="shared" si="11"/>
        <v>80.452941176470588</v>
      </c>
    </row>
    <row r="121" spans="1:18" ht="19.5" thickBot="1">
      <c r="A121" s="7"/>
      <c r="B121" s="97">
        <v>6</v>
      </c>
      <c r="C121" s="90" t="s">
        <v>87</v>
      </c>
      <c r="D121" s="159">
        <v>90</v>
      </c>
      <c r="E121" s="134">
        <v>85</v>
      </c>
      <c r="F121" s="159">
        <v>75</v>
      </c>
      <c r="G121" s="159">
        <v>74</v>
      </c>
      <c r="H121" s="134">
        <v>60</v>
      </c>
      <c r="I121" s="245">
        <v>75</v>
      </c>
      <c r="J121" s="245">
        <v>84</v>
      </c>
      <c r="K121" s="203">
        <v>89</v>
      </c>
      <c r="L121" s="203">
        <v>86</v>
      </c>
      <c r="M121" s="91"/>
      <c r="N121" s="91"/>
      <c r="O121" s="92">
        <f t="shared" si="13"/>
        <v>73.376470588235293</v>
      </c>
      <c r="P121" s="92"/>
      <c r="Q121" s="93">
        <f t="shared" si="10"/>
        <v>0</v>
      </c>
      <c r="R121" s="93">
        <f t="shared" si="11"/>
        <v>73.376470588235293</v>
      </c>
    </row>
    <row r="122" spans="1:18" ht="18.75">
      <c r="A122" s="7"/>
      <c r="B122" s="51">
        <v>7</v>
      </c>
      <c r="C122" s="83" t="s">
        <v>89</v>
      </c>
      <c r="D122" s="169">
        <v>74</v>
      </c>
      <c r="E122" s="127">
        <v>75</v>
      </c>
      <c r="F122" s="169">
        <v>82</v>
      </c>
      <c r="G122" s="169">
        <v>78</v>
      </c>
      <c r="H122" s="127">
        <v>75</v>
      </c>
      <c r="I122" s="244">
        <v>74</v>
      </c>
      <c r="J122" s="244">
        <v>77</v>
      </c>
      <c r="K122" s="199">
        <v>74</v>
      </c>
      <c r="L122" s="199">
        <v>78</v>
      </c>
      <c r="M122" s="53"/>
      <c r="N122" s="53"/>
      <c r="O122" s="54">
        <f t="shared" si="13"/>
        <v>68.452941176470588</v>
      </c>
      <c r="P122" s="54"/>
      <c r="Q122" s="55">
        <f t="shared" si="10"/>
        <v>0</v>
      </c>
      <c r="R122" s="55">
        <f t="shared" si="11"/>
        <v>68.452941176470588</v>
      </c>
    </row>
    <row r="123" spans="1:18" ht="18.75">
      <c r="A123" s="7"/>
      <c r="B123" s="47">
        <v>8</v>
      </c>
      <c r="C123" s="68" t="s">
        <v>90</v>
      </c>
      <c r="D123" s="135">
        <v>74</v>
      </c>
      <c r="E123" s="122">
        <v>75</v>
      </c>
      <c r="F123" s="135">
        <v>82</v>
      </c>
      <c r="G123" s="135">
        <v>75</v>
      </c>
      <c r="H123" s="122">
        <v>78</v>
      </c>
      <c r="I123" s="243">
        <v>74</v>
      </c>
      <c r="J123" s="243">
        <v>76</v>
      </c>
      <c r="K123" s="194">
        <v>74</v>
      </c>
      <c r="L123" s="194">
        <v>76</v>
      </c>
      <c r="M123" s="48"/>
      <c r="N123" s="48"/>
      <c r="O123" s="49">
        <f t="shared" si="13"/>
        <v>67.976470588235301</v>
      </c>
      <c r="P123" s="49"/>
      <c r="Q123" s="50">
        <f t="shared" si="10"/>
        <v>0</v>
      </c>
      <c r="R123" s="50">
        <f t="shared" si="11"/>
        <v>67.976470588235301</v>
      </c>
    </row>
    <row r="124" spans="1:18" ht="18.75">
      <c r="A124" s="7"/>
      <c r="B124" s="47">
        <v>9</v>
      </c>
      <c r="C124" s="83" t="s">
        <v>271</v>
      </c>
      <c r="D124" s="135">
        <v>74</v>
      </c>
      <c r="E124" s="122">
        <v>75</v>
      </c>
      <c r="F124" s="135">
        <v>82</v>
      </c>
      <c r="G124" s="135">
        <v>74</v>
      </c>
      <c r="H124" s="122">
        <v>80</v>
      </c>
      <c r="I124" s="243">
        <v>74</v>
      </c>
      <c r="J124" s="243">
        <v>76</v>
      </c>
      <c r="K124" s="194">
        <v>75</v>
      </c>
      <c r="L124" s="194">
        <v>74</v>
      </c>
      <c r="M124" s="48"/>
      <c r="N124" s="48"/>
      <c r="O124" s="49">
        <f t="shared" si="13"/>
        <v>67.870588235294122</v>
      </c>
      <c r="P124" s="49"/>
      <c r="Q124" s="50">
        <f t="shared" si="10"/>
        <v>0</v>
      </c>
      <c r="R124" s="50">
        <f t="shared" si="11"/>
        <v>67.870588235294122</v>
      </c>
    </row>
    <row r="125" spans="1:18" ht="18.75" hidden="1">
      <c r="A125" s="7"/>
      <c r="B125" s="47">
        <v>10</v>
      </c>
      <c r="C125" s="68"/>
      <c r="D125" s="135"/>
      <c r="E125" s="122"/>
      <c r="F125" s="135"/>
      <c r="G125" s="135"/>
      <c r="H125" s="122"/>
      <c r="I125" s="243"/>
      <c r="J125" s="243"/>
      <c r="K125" s="194"/>
      <c r="L125" s="194"/>
      <c r="M125" s="48"/>
      <c r="N125" s="48"/>
      <c r="O125" s="49">
        <f t="shared" si="13"/>
        <v>0</v>
      </c>
      <c r="P125" s="49"/>
      <c r="Q125" s="50">
        <f t="shared" si="10"/>
        <v>0</v>
      </c>
      <c r="R125" s="50">
        <f t="shared" si="11"/>
        <v>0</v>
      </c>
    </row>
    <row r="126" spans="1:18" ht="18.75" hidden="1">
      <c r="A126" s="7"/>
      <c r="B126" s="47">
        <v>11</v>
      </c>
      <c r="C126" s="68"/>
      <c r="D126" s="136"/>
      <c r="E126" s="136"/>
      <c r="F126" s="131"/>
      <c r="G126" s="131"/>
      <c r="H126" s="136"/>
      <c r="I126" s="131"/>
      <c r="J126" s="136"/>
      <c r="K126" s="136"/>
      <c r="L126" s="48"/>
      <c r="M126" s="48"/>
      <c r="N126" s="48"/>
      <c r="O126" s="49">
        <f t="shared" si="13"/>
        <v>0</v>
      </c>
      <c r="P126" s="49"/>
      <c r="Q126" s="50">
        <f t="shared" si="10"/>
        <v>0</v>
      </c>
      <c r="R126" s="50">
        <f t="shared" si="11"/>
        <v>0</v>
      </c>
    </row>
    <row r="127" spans="1:18" ht="18.75" hidden="1">
      <c r="A127" s="7"/>
      <c r="B127" s="64"/>
      <c r="C127" s="74"/>
      <c r="D127" s="137"/>
      <c r="E127" s="137"/>
      <c r="F127" s="127"/>
      <c r="G127" s="127"/>
      <c r="H127" s="137"/>
      <c r="I127" s="138"/>
      <c r="J127" s="137"/>
      <c r="K127" s="137"/>
      <c r="L127" s="53"/>
      <c r="M127" s="53"/>
      <c r="N127" s="53"/>
      <c r="O127" s="49">
        <f t="shared" si="13"/>
        <v>0</v>
      </c>
      <c r="P127" s="54"/>
      <c r="Q127" s="55"/>
      <c r="R127" s="55"/>
    </row>
    <row r="128" spans="1:18" ht="19.5" hidden="1" thickBot="1">
      <c r="A128" s="7"/>
      <c r="B128" s="64"/>
      <c r="C128" s="90"/>
      <c r="D128" s="130"/>
      <c r="E128" s="130"/>
      <c r="F128" s="122"/>
      <c r="G128" s="122"/>
      <c r="H128" s="130"/>
      <c r="I128" s="131"/>
      <c r="J128" s="130"/>
      <c r="K128" s="130"/>
      <c r="L128" s="48"/>
      <c r="M128" s="48"/>
      <c r="N128" s="48"/>
      <c r="O128" s="49">
        <f t="shared" si="13"/>
        <v>0</v>
      </c>
      <c r="P128" s="49"/>
      <c r="Q128" s="50"/>
      <c r="R128" s="50"/>
    </row>
    <row r="129" spans="1:18" ht="18.75" hidden="1">
      <c r="C129" s="74"/>
      <c r="D129" s="89"/>
      <c r="E129" s="89"/>
      <c r="F129" s="89"/>
      <c r="G129" s="89"/>
      <c r="H129" s="89"/>
      <c r="I129" s="89"/>
      <c r="J129" s="89"/>
      <c r="K129" s="89"/>
      <c r="L129" s="89"/>
      <c r="O129" s="33"/>
      <c r="P129" s="35"/>
      <c r="Q129" s="32"/>
      <c r="R129" s="31"/>
    </row>
    <row r="130" spans="1:18" ht="15.75">
      <c r="O130" s="33"/>
      <c r="P130" s="35"/>
      <c r="Q130" s="32"/>
      <c r="R130" s="31"/>
    </row>
    <row r="131" spans="1:18" ht="15.75">
      <c r="A131" s="307" t="s">
        <v>228</v>
      </c>
      <c r="B131" s="307"/>
      <c r="C131" s="307"/>
      <c r="D131" s="307"/>
      <c r="E131" s="307"/>
      <c r="F131" s="307"/>
      <c r="G131" s="307"/>
      <c r="H131" s="307"/>
      <c r="I131" s="307"/>
      <c r="J131" s="307"/>
      <c r="K131" s="307"/>
      <c r="L131" s="307"/>
      <c r="M131" s="307"/>
      <c r="N131" s="307"/>
      <c r="O131" s="307"/>
      <c r="P131" s="307"/>
      <c r="Q131" s="307"/>
      <c r="R131" s="307"/>
    </row>
    <row r="132" spans="1:18" ht="15.75">
      <c r="A132" s="112"/>
      <c r="B132" s="112"/>
      <c r="C132" s="112"/>
      <c r="D132" s="112"/>
      <c r="E132" s="112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</row>
    <row r="133" spans="1:18" ht="15.75">
      <c r="A133" s="308" t="s">
        <v>9</v>
      </c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  <c r="R133" s="308"/>
    </row>
    <row r="134" spans="1:18" ht="15.75">
      <c r="A134" s="299" t="s">
        <v>220</v>
      </c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299"/>
    </row>
    <row r="135" spans="1:18" ht="15.75">
      <c r="A135" s="299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</row>
    <row r="136" spans="1:18" ht="15.75">
      <c r="A136" s="299" t="s">
        <v>222</v>
      </c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299"/>
    </row>
    <row r="137" spans="1:18" ht="15.75">
      <c r="A137" s="300"/>
      <c r="B137" s="300"/>
      <c r="C137" s="300"/>
      <c r="D137" s="300"/>
      <c r="E137" s="300"/>
      <c r="F137" s="300"/>
      <c r="G137" s="300"/>
      <c r="H137" s="300"/>
      <c r="I137" s="300"/>
      <c r="J137" s="300"/>
      <c r="K137" s="300"/>
      <c r="L137" s="300"/>
      <c r="M137" s="300"/>
      <c r="N137" s="300"/>
      <c r="O137" s="300"/>
      <c r="P137" s="300"/>
      <c r="Q137" s="300"/>
      <c r="R137" s="300"/>
    </row>
    <row r="138" spans="1:18" ht="15.75">
      <c r="A138" s="300" t="s">
        <v>223</v>
      </c>
      <c r="B138" s="300"/>
      <c r="C138" s="300"/>
      <c r="D138" s="300"/>
      <c r="E138" s="300"/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</row>
    <row r="149" spans="1:18" ht="15.75">
      <c r="A149" s="297" t="s">
        <v>0</v>
      </c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</row>
    <row r="150" spans="1:18" ht="15.75">
      <c r="A150" s="297" t="s">
        <v>1</v>
      </c>
      <c r="B150" s="297"/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297"/>
      <c r="Q150" s="297"/>
      <c r="R150" s="297"/>
    </row>
    <row r="151" spans="1:18" ht="15.75">
      <c r="A151" s="301" t="s">
        <v>40</v>
      </c>
      <c r="B151" s="301"/>
      <c r="C151" s="301"/>
      <c r="D151" s="301"/>
      <c r="E151" s="301"/>
      <c r="F151" s="301"/>
      <c r="G151" s="301"/>
      <c r="H151" s="301"/>
      <c r="I151" s="301"/>
      <c r="J151" s="301"/>
      <c r="K151" s="301"/>
      <c r="L151" s="301"/>
      <c r="M151" s="301"/>
      <c r="N151" s="301"/>
      <c r="O151" s="301"/>
      <c r="P151" s="301"/>
      <c r="Q151" s="301"/>
      <c r="R151" s="301"/>
    </row>
    <row r="152" spans="1:18" ht="15.75">
      <c r="A152" s="298" t="s">
        <v>272</v>
      </c>
      <c r="B152" s="298"/>
      <c r="C152" s="298"/>
      <c r="D152" s="298"/>
      <c r="E152" s="298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</row>
    <row r="153" spans="1:18" ht="15.75">
      <c r="A153" s="298" t="s">
        <v>72</v>
      </c>
      <c r="B153" s="298"/>
      <c r="C153" s="298"/>
      <c r="D153" s="298"/>
      <c r="E153" s="298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</row>
    <row r="154" spans="1:18" ht="15.75">
      <c r="A154" s="310" t="s">
        <v>2</v>
      </c>
      <c r="B154" s="310"/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0"/>
      <c r="O154" s="310"/>
      <c r="P154" s="37"/>
    </row>
    <row r="155" spans="1:18" ht="134.25" customHeight="1">
      <c r="A155" s="24"/>
      <c r="B155" s="295" t="s">
        <v>221</v>
      </c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</row>
    <row r="156" spans="1:18" ht="18.75">
      <c r="A156" s="22"/>
      <c r="B156" s="284" t="s">
        <v>11</v>
      </c>
      <c r="C156" s="284"/>
      <c r="D156" s="284"/>
      <c r="E156" s="284"/>
      <c r="F156" s="284"/>
      <c r="G156" s="284"/>
      <c r="H156" s="284"/>
      <c r="I156" s="284"/>
      <c r="J156" s="284"/>
      <c r="K156" s="284"/>
      <c r="L156" s="285" t="s">
        <v>71</v>
      </c>
      <c r="M156" s="285"/>
      <c r="N156" s="285"/>
      <c r="O156" s="42" t="s">
        <v>12</v>
      </c>
      <c r="P156" s="285" t="s">
        <v>79</v>
      </c>
      <c r="Q156" s="285"/>
      <c r="R156" s="285"/>
    </row>
    <row r="157" spans="1:18" ht="18.75">
      <c r="A157" s="22"/>
      <c r="B157" s="286" t="s">
        <v>20</v>
      </c>
      <c r="C157" s="286"/>
      <c r="D157" s="286"/>
      <c r="E157" s="286"/>
      <c r="F157" s="286"/>
      <c r="G157" s="286"/>
      <c r="H157" s="286"/>
      <c r="I157" s="292">
        <v>2</v>
      </c>
      <c r="J157" s="292"/>
      <c r="K157" s="43" t="s">
        <v>19</v>
      </c>
      <c r="L157" s="43"/>
      <c r="M157" s="293" t="s">
        <v>13</v>
      </c>
      <c r="N157" s="293"/>
      <c r="O157" s="293"/>
      <c r="P157" s="294" t="s">
        <v>14</v>
      </c>
      <c r="Q157" s="294"/>
      <c r="R157" s="294"/>
    </row>
    <row r="158" spans="1:18" ht="18.75">
      <c r="A158" s="22"/>
      <c r="B158" s="284" t="s">
        <v>16</v>
      </c>
      <c r="C158" s="284"/>
      <c r="D158" s="285" t="s">
        <v>27</v>
      </c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</row>
    <row r="159" spans="1:18" ht="18.75">
      <c r="A159" s="22"/>
      <c r="B159" s="286" t="s">
        <v>15</v>
      </c>
      <c r="C159" s="286"/>
      <c r="D159" s="309"/>
      <c r="E159" s="309"/>
      <c r="F159" s="309"/>
      <c r="G159" s="309"/>
      <c r="H159" s="309"/>
      <c r="I159" s="309"/>
      <c r="J159" s="309"/>
      <c r="K159" s="309"/>
      <c r="L159" s="309"/>
      <c r="M159" s="309"/>
      <c r="N159" s="309"/>
      <c r="O159" s="309"/>
      <c r="P159" s="309"/>
      <c r="Q159" s="309"/>
      <c r="R159" s="309"/>
    </row>
    <row r="160" spans="1:18" ht="15.7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</row>
    <row r="161" spans="1:18" ht="15.75">
      <c r="A161" s="36"/>
      <c r="B161" s="287" t="s">
        <v>22</v>
      </c>
      <c r="C161" s="287"/>
      <c r="D161" s="287"/>
      <c r="E161" s="287"/>
      <c r="F161" s="287"/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  <c r="Q161" s="288"/>
      <c r="R161" s="21">
        <v>12</v>
      </c>
    </row>
    <row r="162" spans="1:18" ht="15.7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</row>
    <row r="163" spans="1:18" ht="15.75">
      <c r="A163" s="4"/>
      <c r="B163" s="4"/>
      <c r="C163" s="4"/>
      <c r="D163" s="289" t="s">
        <v>6</v>
      </c>
      <c r="E163" s="290"/>
      <c r="F163" s="290"/>
      <c r="G163" s="290"/>
      <c r="H163" s="290"/>
      <c r="I163" s="290"/>
      <c r="J163" s="290"/>
      <c r="K163" s="290"/>
      <c r="L163" s="290"/>
      <c r="M163" s="290"/>
      <c r="N163" s="291"/>
      <c r="O163" s="8"/>
      <c r="P163" s="287" t="s">
        <v>23</v>
      </c>
      <c r="Q163" s="288"/>
      <c r="R163" s="21">
        <f>IF($R$161=2,1,ROUNDDOWN(R161*0.4,0))</f>
        <v>4</v>
      </c>
    </row>
    <row r="164" spans="1:18" ht="141" customHeight="1">
      <c r="A164" s="5"/>
      <c r="B164" s="38"/>
      <c r="C164" s="39" t="s">
        <v>51</v>
      </c>
      <c r="D164" s="40" t="s">
        <v>31</v>
      </c>
      <c r="E164" s="40" t="s">
        <v>29</v>
      </c>
      <c r="F164" s="40" t="s">
        <v>80</v>
      </c>
      <c r="G164" s="40" t="s">
        <v>81</v>
      </c>
      <c r="H164" s="40" t="s">
        <v>215</v>
      </c>
      <c r="I164" s="40" t="s">
        <v>30</v>
      </c>
      <c r="J164" s="40" t="s">
        <v>267</v>
      </c>
      <c r="K164" s="40" t="s">
        <v>66</v>
      </c>
      <c r="L164" s="40" t="s">
        <v>263</v>
      </c>
      <c r="M164" s="14"/>
      <c r="N164" s="15"/>
      <c r="O164" s="12"/>
      <c r="P164" s="12"/>
    </row>
    <row r="165" spans="1:18">
      <c r="A165" s="5"/>
      <c r="B165" s="302"/>
      <c r="C165" s="302"/>
      <c r="D165" s="289" t="s">
        <v>7</v>
      </c>
      <c r="E165" s="290"/>
      <c r="F165" s="290"/>
      <c r="G165" s="290"/>
      <c r="H165" s="290"/>
      <c r="I165" s="290"/>
      <c r="J165" s="290"/>
      <c r="K165" s="290"/>
      <c r="L165" s="290"/>
      <c r="M165" s="290"/>
      <c r="N165" s="291"/>
      <c r="O165" s="13" t="s">
        <v>8</v>
      </c>
      <c r="P165" s="30"/>
    </row>
    <row r="166" spans="1:18">
      <c r="A166" s="5"/>
      <c r="B166" s="303"/>
      <c r="C166" s="303"/>
      <c r="D166" s="11">
        <v>1</v>
      </c>
      <c r="E166" s="6">
        <v>1</v>
      </c>
      <c r="F166" s="6">
        <v>1</v>
      </c>
      <c r="G166" s="6">
        <v>1</v>
      </c>
      <c r="H166" s="6">
        <v>1</v>
      </c>
      <c r="I166" s="6">
        <v>3</v>
      </c>
      <c r="J166" s="6">
        <v>3</v>
      </c>
      <c r="K166" s="6">
        <v>3</v>
      </c>
      <c r="L166" s="6">
        <v>3</v>
      </c>
      <c r="M166" s="6"/>
      <c r="N166" s="6"/>
      <c r="O166" s="16">
        <f>SUM(D$166:N$166)</f>
        <v>17</v>
      </c>
      <c r="P166" s="29"/>
    </row>
    <row r="167" spans="1:18" ht="48">
      <c r="A167" s="17"/>
      <c r="B167" s="20" t="s">
        <v>3</v>
      </c>
      <c r="C167" s="20" t="s">
        <v>4</v>
      </c>
      <c r="D167" s="304" t="s">
        <v>5</v>
      </c>
      <c r="E167" s="305"/>
      <c r="F167" s="305"/>
      <c r="G167" s="305"/>
      <c r="H167" s="305"/>
      <c r="I167" s="305"/>
      <c r="J167" s="305"/>
      <c r="K167" s="305"/>
      <c r="L167" s="305"/>
      <c r="M167" s="305"/>
      <c r="N167" s="306"/>
      <c r="O167" s="28" t="s">
        <v>17</v>
      </c>
      <c r="P167" s="28" t="s">
        <v>21</v>
      </c>
      <c r="Q167" s="28" t="s">
        <v>18</v>
      </c>
      <c r="R167" s="28" t="s">
        <v>10</v>
      </c>
    </row>
    <row r="168" spans="1:18" ht="18.75">
      <c r="A168" s="7"/>
      <c r="B168" s="47">
        <v>1</v>
      </c>
      <c r="C168" s="61" t="s">
        <v>91</v>
      </c>
      <c r="D168" s="171">
        <v>90</v>
      </c>
      <c r="E168" s="122">
        <v>98</v>
      </c>
      <c r="F168" s="130">
        <v>82</v>
      </c>
      <c r="G168" s="171">
        <v>90</v>
      </c>
      <c r="H168" s="122">
        <v>92</v>
      </c>
      <c r="I168" s="246">
        <v>82</v>
      </c>
      <c r="J168" s="194">
        <v>88</v>
      </c>
      <c r="K168" s="246">
        <v>70</v>
      </c>
      <c r="L168" s="194">
        <v>78</v>
      </c>
      <c r="M168" s="61"/>
      <c r="N168" s="61"/>
      <c r="O168" s="49">
        <f>((D168*$D$166+E168*$E$166+F168*$F$166+G168*$G$166+H168*$H$166+I168*$I$166+J168*$J$166+K168*$K$166+$L$166*L168+$M$166*M168+$N$166*N168)/$O$166)*0.9</f>
        <v>74.435294117647061</v>
      </c>
      <c r="P168" s="49">
        <v>38</v>
      </c>
      <c r="Q168" s="50">
        <f>P168*0.1</f>
        <v>3.8000000000000003</v>
      </c>
      <c r="R168" s="50">
        <f>O168+Q168</f>
        <v>78.235294117647058</v>
      </c>
    </row>
    <row r="169" spans="1:18" ht="18.75">
      <c r="A169" s="7"/>
      <c r="B169" s="47">
        <v>2</v>
      </c>
      <c r="C169" s="61" t="s">
        <v>93</v>
      </c>
      <c r="D169" s="171">
        <v>74</v>
      </c>
      <c r="E169" s="122">
        <v>74</v>
      </c>
      <c r="F169" s="130">
        <v>74</v>
      </c>
      <c r="G169" s="171">
        <v>75</v>
      </c>
      <c r="H169" s="122">
        <v>90</v>
      </c>
      <c r="I169" s="246">
        <v>74</v>
      </c>
      <c r="J169" s="194">
        <v>75</v>
      </c>
      <c r="K169" s="246">
        <v>78</v>
      </c>
      <c r="L169" s="194">
        <v>78</v>
      </c>
      <c r="M169" s="61"/>
      <c r="N169" s="61"/>
      <c r="O169" s="49">
        <f t="shared" ref="O169:O174" si="15">((D169*$D$166+E169*$E$166+F169*$F$166+G169*$G$166+H169*$H$166+I169*$I$166+J169*$J$166+K169*$K$166+$L$166*L169+$M$166*M169+$N$166*N169)/$O$166)*0.9</f>
        <v>68.92941176470589</v>
      </c>
      <c r="P169" s="49">
        <v>8</v>
      </c>
      <c r="Q169" s="50">
        <f t="shared" ref="Q169:Q174" si="16">P169*0.1</f>
        <v>0.8</v>
      </c>
      <c r="R169" s="50">
        <f t="shared" ref="R169:R174" si="17">O169+Q169</f>
        <v>69.729411764705887</v>
      </c>
    </row>
    <row r="170" spans="1:18" ht="18.75">
      <c r="A170" s="7"/>
      <c r="B170" s="47">
        <v>3</v>
      </c>
      <c r="C170" s="61" t="s">
        <v>273</v>
      </c>
      <c r="D170" s="125">
        <v>74</v>
      </c>
      <c r="E170" s="122">
        <v>85</v>
      </c>
      <c r="F170" s="130">
        <v>74</v>
      </c>
      <c r="G170" s="130">
        <v>75</v>
      </c>
      <c r="H170" s="131">
        <v>74</v>
      </c>
      <c r="I170" s="198">
        <v>74</v>
      </c>
      <c r="J170" s="194">
        <v>74</v>
      </c>
      <c r="K170" s="198">
        <v>75</v>
      </c>
      <c r="L170" s="194">
        <v>80</v>
      </c>
      <c r="M170" s="61"/>
      <c r="N170" s="61"/>
      <c r="O170" s="49">
        <f t="shared" si="15"/>
        <v>68.347058823529409</v>
      </c>
      <c r="P170" s="49"/>
      <c r="Q170" s="50">
        <f t="shared" si="16"/>
        <v>0</v>
      </c>
      <c r="R170" s="50">
        <f t="shared" si="17"/>
        <v>68.347058823529409</v>
      </c>
    </row>
    <row r="171" spans="1:18" ht="19.5" thickBot="1">
      <c r="A171" s="7"/>
      <c r="B171" s="97">
        <v>4</v>
      </c>
      <c r="C171" s="100" t="s">
        <v>92</v>
      </c>
      <c r="D171" s="247">
        <v>74</v>
      </c>
      <c r="E171" s="134">
        <v>84</v>
      </c>
      <c r="F171" s="139">
        <v>74</v>
      </c>
      <c r="G171" s="139">
        <v>75</v>
      </c>
      <c r="H171" s="140">
        <v>75</v>
      </c>
      <c r="I171" s="248">
        <v>74</v>
      </c>
      <c r="J171" s="203">
        <v>74</v>
      </c>
      <c r="K171" s="248">
        <v>74</v>
      </c>
      <c r="L171" s="203">
        <v>80</v>
      </c>
      <c r="M171" s="100"/>
      <c r="N171" s="100"/>
      <c r="O171" s="92">
        <f t="shared" si="15"/>
        <v>68.188235294117646</v>
      </c>
      <c r="P171" s="92"/>
      <c r="Q171" s="93">
        <f t="shared" si="16"/>
        <v>0</v>
      </c>
      <c r="R171" s="93">
        <f t="shared" si="17"/>
        <v>68.188235294117646</v>
      </c>
    </row>
    <row r="172" spans="1:18" ht="18.75" hidden="1">
      <c r="A172" s="7"/>
      <c r="B172" s="51">
        <v>5</v>
      </c>
      <c r="C172" s="82"/>
      <c r="D172" s="138"/>
      <c r="E172" s="142"/>
      <c r="F172" s="142"/>
      <c r="G172" s="142"/>
      <c r="H172" s="138"/>
      <c r="I172" s="142"/>
      <c r="J172" s="142"/>
      <c r="K172" s="142"/>
      <c r="L172" s="143"/>
      <c r="M172" s="82"/>
      <c r="N172" s="82"/>
      <c r="O172" s="54">
        <f t="shared" si="15"/>
        <v>0</v>
      </c>
      <c r="P172" s="54"/>
      <c r="Q172" s="55">
        <f t="shared" si="16"/>
        <v>0</v>
      </c>
      <c r="R172" s="55">
        <f t="shared" si="17"/>
        <v>0</v>
      </c>
    </row>
    <row r="173" spans="1:18" ht="18.75" hidden="1">
      <c r="A173" s="7"/>
      <c r="B173" s="47">
        <v>6</v>
      </c>
      <c r="C173" s="61"/>
      <c r="D173" s="131"/>
      <c r="E173" s="130"/>
      <c r="F173" s="130"/>
      <c r="G173" s="130"/>
      <c r="H173" s="131"/>
      <c r="I173" s="130"/>
      <c r="J173" s="130"/>
      <c r="K173" s="130"/>
      <c r="L173" s="141"/>
      <c r="M173" s="61"/>
      <c r="N173" s="61"/>
      <c r="O173" s="49">
        <f t="shared" si="15"/>
        <v>0</v>
      </c>
      <c r="P173" s="49"/>
      <c r="Q173" s="50">
        <f t="shared" si="16"/>
        <v>0</v>
      </c>
      <c r="R173" s="50">
        <f t="shared" si="17"/>
        <v>0</v>
      </c>
    </row>
    <row r="174" spans="1:18" ht="18.75" hidden="1">
      <c r="A174" s="7"/>
      <c r="B174" s="47">
        <v>7</v>
      </c>
      <c r="C174" s="61"/>
      <c r="D174" s="131"/>
      <c r="E174" s="130"/>
      <c r="F174" s="130"/>
      <c r="G174" s="130"/>
      <c r="H174" s="131"/>
      <c r="I174" s="130"/>
      <c r="J174" s="130"/>
      <c r="K174" s="130"/>
      <c r="L174" s="141"/>
      <c r="M174" s="61"/>
      <c r="N174" s="61"/>
      <c r="O174" s="49">
        <f t="shared" si="15"/>
        <v>0</v>
      </c>
      <c r="P174" s="49"/>
      <c r="Q174" s="50">
        <f t="shared" si="16"/>
        <v>0</v>
      </c>
      <c r="R174" s="50">
        <f t="shared" si="17"/>
        <v>0</v>
      </c>
    </row>
    <row r="175" spans="1:18" ht="18.75" hidden="1">
      <c r="A175" s="7"/>
      <c r="B175" s="64"/>
      <c r="C175" s="65"/>
      <c r="D175" s="127"/>
      <c r="E175" s="142"/>
      <c r="F175" s="142"/>
      <c r="G175" s="142"/>
      <c r="H175" s="127"/>
      <c r="I175" s="142"/>
      <c r="J175" s="142"/>
      <c r="K175" s="142"/>
      <c r="L175" s="98"/>
      <c r="M175" s="65"/>
      <c r="N175" s="65"/>
      <c r="O175" s="54"/>
      <c r="P175" s="70"/>
      <c r="Q175" s="55"/>
      <c r="R175" s="55"/>
    </row>
    <row r="176" spans="1:18" ht="18.75" hidden="1">
      <c r="A176" s="7"/>
      <c r="B176" s="64"/>
      <c r="C176" s="65"/>
      <c r="D176" s="122"/>
      <c r="E176" s="130"/>
      <c r="F176" s="130"/>
      <c r="G176" s="130"/>
      <c r="H176" s="122"/>
      <c r="I176" s="130"/>
      <c r="J176" s="130"/>
      <c r="K176" s="130"/>
      <c r="L176" s="98"/>
      <c r="M176" s="65"/>
      <c r="N176" s="65"/>
      <c r="O176" s="49"/>
      <c r="P176" s="70"/>
      <c r="Q176" s="50"/>
      <c r="R176" s="50"/>
    </row>
    <row r="177" spans="1:18" ht="18.75" hidden="1">
      <c r="A177" s="7"/>
      <c r="B177" s="64"/>
      <c r="C177" s="65"/>
      <c r="D177" s="99"/>
      <c r="E177" s="99"/>
      <c r="F177" s="99"/>
      <c r="G177" s="99"/>
      <c r="H177" s="99"/>
      <c r="I177" s="99"/>
      <c r="J177" s="99"/>
      <c r="K177" s="99"/>
      <c r="L177" s="99"/>
      <c r="M177" s="88"/>
      <c r="N177" s="88"/>
      <c r="O177" s="70"/>
      <c r="P177" s="70"/>
      <c r="Q177" s="71"/>
      <c r="R177" s="71"/>
    </row>
    <row r="178" spans="1:18" ht="18.75" hidden="1">
      <c r="B178" s="64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72"/>
      <c r="P178" s="70"/>
      <c r="Q178" s="71"/>
      <c r="R178" s="73"/>
    </row>
    <row r="179" spans="1:18" ht="18.75">
      <c r="B179" s="64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72"/>
      <c r="P179" s="70"/>
      <c r="Q179" s="71"/>
      <c r="R179" s="73"/>
    </row>
    <row r="180" spans="1:18" ht="15.75">
      <c r="A180" s="307" t="s">
        <v>228</v>
      </c>
      <c r="B180" s="307"/>
      <c r="C180" s="307"/>
      <c r="D180" s="307"/>
      <c r="E180" s="307"/>
      <c r="F180" s="307"/>
      <c r="G180" s="307"/>
      <c r="H180" s="307"/>
      <c r="I180" s="307"/>
      <c r="J180" s="307"/>
      <c r="K180" s="307"/>
      <c r="L180" s="307"/>
      <c r="M180" s="307"/>
      <c r="N180" s="307"/>
      <c r="O180" s="307"/>
      <c r="P180" s="307"/>
      <c r="Q180" s="307"/>
      <c r="R180" s="307"/>
    </row>
    <row r="181" spans="1:18" ht="15.75">
      <c r="A181" s="112"/>
      <c r="B181" s="112"/>
      <c r="C181" s="112"/>
      <c r="D181" s="112"/>
      <c r="E181" s="112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</row>
    <row r="182" spans="1:18" ht="15.75">
      <c r="A182" s="308" t="s">
        <v>9</v>
      </c>
      <c r="B182" s="308"/>
      <c r="C182" s="308"/>
      <c r="D182" s="308"/>
      <c r="E182" s="308"/>
      <c r="F182" s="308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8"/>
      <c r="R182" s="308"/>
    </row>
    <row r="183" spans="1:18" ht="15.75">
      <c r="A183" s="299" t="s">
        <v>220</v>
      </c>
      <c r="B183" s="299"/>
      <c r="C183" s="299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  <c r="P183" s="299"/>
      <c r="Q183" s="299"/>
      <c r="R183" s="299"/>
    </row>
    <row r="184" spans="1:18" ht="15.75">
      <c r="A184" s="299"/>
      <c r="B184" s="299"/>
      <c r="C184" s="299"/>
      <c r="D184" s="299"/>
      <c r="E184" s="299"/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  <c r="P184" s="299"/>
      <c r="Q184" s="299"/>
      <c r="R184" s="299"/>
    </row>
    <row r="185" spans="1:18" ht="15.75">
      <c r="A185" s="299" t="s">
        <v>222</v>
      </c>
      <c r="B185" s="299"/>
      <c r="C185" s="299"/>
      <c r="D185" s="299"/>
      <c r="E185" s="299"/>
      <c r="F185" s="299"/>
      <c r="G185" s="299"/>
      <c r="H185" s="299"/>
      <c r="I185" s="299"/>
      <c r="J185" s="299"/>
      <c r="K185" s="299"/>
      <c r="L185" s="299"/>
      <c r="M185" s="299"/>
      <c r="N185" s="299"/>
      <c r="O185" s="299"/>
      <c r="P185" s="299"/>
      <c r="Q185" s="299"/>
      <c r="R185" s="299"/>
    </row>
    <row r="186" spans="1:18" ht="15.75">
      <c r="A186" s="300"/>
      <c r="B186" s="300"/>
      <c r="C186" s="300"/>
      <c r="D186" s="300"/>
      <c r="E186" s="300"/>
      <c r="F186" s="300"/>
      <c r="G186" s="300"/>
      <c r="H186" s="300"/>
      <c r="I186" s="300"/>
      <c r="J186" s="300"/>
      <c r="K186" s="300"/>
      <c r="L186" s="300"/>
      <c r="M186" s="300"/>
      <c r="N186" s="300"/>
      <c r="O186" s="300"/>
      <c r="P186" s="300"/>
      <c r="Q186" s="300"/>
      <c r="R186" s="300"/>
    </row>
    <row r="187" spans="1:18" ht="15.75">
      <c r="A187" s="300" t="s">
        <v>223</v>
      </c>
      <c r="B187" s="300"/>
      <c r="C187" s="300"/>
      <c r="D187" s="300"/>
      <c r="E187" s="300"/>
      <c r="F187" s="300"/>
      <c r="G187" s="300"/>
      <c r="H187" s="300"/>
      <c r="I187" s="300"/>
      <c r="J187" s="300"/>
      <c r="K187" s="300"/>
      <c r="L187" s="300"/>
      <c r="M187" s="300"/>
      <c r="N187" s="300"/>
      <c r="O187" s="300"/>
      <c r="P187" s="300"/>
      <c r="Q187" s="300"/>
      <c r="R187" s="300"/>
    </row>
    <row r="194" spans="1:18" ht="15.75">
      <c r="A194" s="297" t="s">
        <v>0</v>
      </c>
      <c r="B194" s="297"/>
      <c r="C194" s="297"/>
      <c r="D194" s="297"/>
      <c r="E194" s="297"/>
      <c r="F194" s="297"/>
      <c r="G194" s="297"/>
      <c r="H194" s="297"/>
      <c r="I194" s="297"/>
      <c r="J194" s="297"/>
      <c r="K194" s="297"/>
      <c r="L194" s="297"/>
      <c r="M194" s="297"/>
      <c r="N194" s="297"/>
      <c r="O194" s="297"/>
      <c r="P194" s="297"/>
      <c r="Q194" s="297"/>
      <c r="R194" s="297"/>
    </row>
    <row r="195" spans="1:18" ht="15.75">
      <c r="A195" s="297" t="s">
        <v>1</v>
      </c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  <c r="L195" s="297"/>
      <c r="M195" s="297"/>
      <c r="N195" s="297"/>
      <c r="O195" s="297"/>
      <c r="P195" s="297"/>
      <c r="Q195" s="297"/>
      <c r="R195" s="297"/>
    </row>
    <row r="196" spans="1:18" ht="15.75">
      <c r="A196" s="301" t="s">
        <v>40</v>
      </c>
      <c r="B196" s="301"/>
      <c r="C196" s="301"/>
      <c r="D196" s="301"/>
      <c r="E196" s="301"/>
      <c r="F196" s="301"/>
      <c r="G196" s="301"/>
      <c r="H196" s="301"/>
      <c r="I196" s="301"/>
      <c r="J196" s="301"/>
      <c r="K196" s="301"/>
      <c r="L196" s="301"/>
      <c r="M196" s="301"/>
      <c r="N196" s="301"/>
      <c r="O196" s="301"/>
      <c r="P196" s="301"/>
      <c r="Q196" s="301"/>
      <c r="R196" s="301"/>
    </row>
    <row r="197" spans="1:18" ht="15.75">
      <c r="A197" s="298" t="s">
        <v>274</v>
      </c>
      <c r="B197" s="298"/>
      <c r="C197" s="298"/>
      <c r="D197" s="298"/>
      <c r="E197" s="298"/>
      <c r="F197" s="298"/>
      <c r="G197" s="298"/>
      <c r="H197" s="298"/>
      <c r="I197" s="298"/>
      <c r="J197" s="298"/>
      <c r="K197" s="298"/>
      <c r="L197" s="298"/>
      <c r="M197" s="298"/>
      <c r="N197" s="298"/>
      <c r="O197" s="298"/>
      <c r="P197" s="298"/>
      <c r="Q197" s="298"/>
      <c r="R197" s="298"/>
    </row>
    <row r="198" spans="1:18" ht="15.75">
      <c r="A198" s="298" t="s">
        <v>72</v>
      </c>
      <c r="B198" s="298"/>
      <c r="C198" s="298"/>
      <c r="D198" s="298"/>
      <c r="E198" s="298"/>
      <c r="F198" s="298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  <c r="Q198" s="298"/>
      <c r="R198" s="298"/>
    </row>
    <row r="199" spans="1:18" ht="15.75">
      <c r="A199" s="310" t="s">
        <v>2</v>
      </c>
      <c r="B199" s="310"/>
      <c r="C199" s="310"/>
      <c r="D199" s="310"/>
      <c r="E199" s="310"/>
      <c r="F199" s="310"/>
      <c r="G199" s="310"/>
      <c r="H199" s="310"/>
      <c r="I199" s="310"/>
      <c r="J199" s="310"/>
      <c r="K199" s="310"/>
      <c r="L199" s="310"/>
      <c r="M199" s="310"/>
      <c r="N199" s="310"/>
      <c r="O199" s="310"/>
      <c r="P199" s="117"/>
    </row>
    <row r="200" spans="1:18" ht="129.75" customHeight="1">
      <c r="A200" s="24"/>
      <c r="B200" s="295" t="s">
        <v>221</v>
      </c>
      <c r="C200" s="296"/>
      <c r="D200" s="296"/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</row>
    <row r="201" spans="1:18" ht="18.75">
      <c r="A201" s="22"/>
      <c r="B201" s="284" t="s">
        <v>11</v>
      </c>
      <c r="C201" s="284"/>
      <c r="D201" s="284"/>
      <c r="E201" s="284"/>
      <c r="F201" s="284"/>
      <c r="G201" s="284"/>
      <c r="H201" s="284"/>
      <c r="I201" s="284"/>
      <c r="J201" s="284"/>
      <c r="K201" s="284"/>
      <c r="L201" s="285" t="s">
        <v>71</v>
      </c>
      <c r="M201" s="285"/>
      <c r="N201" s="285"/>
      <c r="O201" s="42" t="s">
        <v>12</v>
      </c>
      <c r="P201" s="285" t="s">
        <v>79</v>
      </c>
      <c r="Q201" s="285"/>
      <c r="R201" s="285"/>
    </row>
    <row r="202" spans="1:18" ht="18.75">
      <c r="A202" s="22"/>
      <c r="B202" s="286" t="s">
        <v>20</v>
      </c>
      <c r="C202" s="286"/>
      <c r="D202" s="286"/>
      <c r="E202" s="286"/>
      <c r="F202" s="286"/>
      <c r="G202" s="286"/>
      <c r="H202" s="286"/>
      <c r="I202" s="292">
        <v>2</v>
      </c>
      <c r="J202" s="292"/>
      <c r="K202" s="43" t="s">
        <v>19</v>
      </c>
      <c r="L202" s="43"/>
      <c r="M202" s="293" t="s">
        <v>13</v>
      </c>
      <c r="N202" s="293"/>
      <c r="O202" s="293"/>
      <c r="P202" s="294" t="s">
        <v>14</v>
      </c>
      <c r="Q202" s="294"/>
      <c r="R202" s="294"/>
    </row>
    <row r="203" spans="1:18" ht="18.75">
      <c r="A203" s="22"/>
      <c r="B203" s="284" t="s">
        <v>16</v>
      </c>
      <c r="C203" s="284"/>
      <c r="D203" s="285" t="s">
        <v>119</v>
      </c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5"/>
      <c r="P203" s="285"/>
      <c r="Q203" s="285"/>
      <c r="R203" s="285"/>
    </row>
    <row r="204" spans="1:18" ht="18.75">
      <c r="A204" s="22"/>
      <c r="B204" s="286" t="s">
        <v>15</v>
      </c>
      <c r="C204" s="286"/>
      <c r="D204" s="309"/>
      <c r="E204" s="309"/>
      <c r="F204" s="309"/>
      <c r="G204" s="309"/>
      <c r="H204" s="309"/>
      <c r="I204" s="309"/>
      <c r="J204" s="309"/>
      <c r="K204" s="309"/>
      <c r="L204" s="309"/>
      <c r="M204" s="309"/>
      <c r="N204" s="309"/>
      <c r="O204" s="309"/>
      <c r="P204" s="309"/>
      <c r="Q204" s="309"/>
      <c r="R204" s="309"/>
    </row>
    <row r="205" spans="1:18" ht="15.7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</row>
    <row r="206" spans="1:18" ht="15.75">
      <c r="A206" s="36"/>
      <c r="B206" s="287" t="s">
        <v>22</v>
      </c>
      <c r="C206" s="287"/>
      <c r="D206" s="287"/>
      <c r="E206" s="287"/>
      <c r="F206" s="287"/>
      <c r="G206" s="287"/>
      <c r="H206" s="287"/>
      <c r="I206" s="287"/>
      <c r="J206" s="287"/>
      <c r="K206" s="287"/>
      <c r="L206" s="287"/>
      <c r="M206" s="287"/>
      <c r="N206" s="287"/>
      <c r="O206" s="287"/>
      <c r="P206" s="287"/>
      <c r="Q206" s="288"/>
      <c r="R206" s="21">
        <v>5</v>
      </c>
    </row>
    <row r="207" spans="1:18" ht="15.7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</row>
    <row r="208" spans="1:18" ht="15.75">
      <c r="A208" s="4"/>
      <c r="B208" s="4"/>
      <c r="C208" s="4"/>
      <c r="D208" s="289" t="s">
        <v>6</v>
      </c>
      <c r="E208" s="290"/>
      <c r="F208" s="290"/>
      <c r="G208" s="290"/>
      <c r="H208" s="290"/>
      <c r="I208" s="290"/>
      <c r="J208" s="290"/>
      <c r="K208" s="290"/>
      <c r="L208" s="290"/>
      <c r="M208" s="290"/>
      <c r="N208" s="291"/>
      <c r="O208" s="8"/>
      <c r="P208" s="287" t="s">
        <v>23</v>
      </c>
      <c r="Q208" s="288"/>
      <c r="R208" s="21">
        <f>IF($R$206=2,1,ROUNDDOWN(R206*0.4,0))</f>
        <v>2</v>
      </c>
    </row>
    <row r="209" spans="1:18" ht="152.25" customHeight="1">
      <c r="A209" s="5"/>
      <c r="B209" s="114"/>
      <c r="C209" s="113" t="s">
        <v>125</v>
      </c>
      <c r="D209" s="40" t="s">
        <v>31</v>
      </c>
      <c r="E209" s="40" t="s">
        <v>29</v>
      </c>
      <c r="F209" s="40" t="s">
        <v>80</v>
      </c>
      <c r="G209" s="40" t="s">
        <v>57</v>
      </c>
      <c r="H209" s="40" t="s">
        <v>81</v>
      </c>
      <c r="I209" s="40" t="s">
        <v>30</v>
      </c>
      <c r="J209" s="40" t="s">
        <v>275</v>
      </c>
      <c r="K209" s="40" t="s">
        <v>66</v>
      </c>
      <c r="L209" s="40" t="s">
        <v>263</v>
      </c>
      <c r="M209" s="14"/>
      <c r="N209" s="15"/>
      <c r="O209" s="12"/>
      <c r="P209" s="12"/>
    </row>
    <row r="210" spans="1:18">
      <c r="A210" s="5"/>
      <c r="B210" s="302"/>
      <c r="C210" s="311"/>
      <c r="D210" s="289" t="s">
        <v>7</v>
      </c>
      <c r="E210" s="290"/>
      <c r="F210" s="290"/>
      <c r="G210" s="290"/>
      <c r="H210" s="290"/>
      <c r="I210" s="290"/>
      <c r="J210" s="290"/>
      <c r="K210" s="290"/>
      <c r="L210" s="290"/>
      <c r="M210" s="290"/>
      <c r="N210" s="291"/>
      <c r="O210" s="13" t="s">
        <v>8</v>
      </c>
      <c r="P210" s="30"/>
    </row>
    <row r="211" spans="1:18">
      <c r="A211" s="5"/>
      <c r="B211" s="312"/>
      <c r="C211" s="313"/>
      <c r="D211" s="11">
        <v>1</v>
      </c>
      <c r="E211" s="6">
        <v>1</v>
      </c>
      <c r="F211" s="6">
        <v>1</v>
      </c>
      <c r="G211" s="6">
        <v>1</v>
      </c>
      <c r="H211" s="6">
        <v>1</v>
      </c>
      <c r="I211" s="6">
        <v>3</v>
      </c>
      <c r="J211" s="6">
        <v>3</v>
      </c>
      <c r="K211" s="6">
        <v>3</v>
      </c>
      <c r="L211" s="6">
        <v>3</v>
      </c>
      <c r="M211" s="6"/>
      <c r="N211" s="6"/>
      <c r="O211" s="16">
        <f>SUM(D$211:N$211)</f>
        <v>17</v>
      </c>
      <c r="P211" s="29"/>
    </row>
    <row r="212" spans="1:18" ht="48">
      <c r="A212" s="17"/>
      <c r="B212" s="115" t="s">
        <v>3</v>
      </c>
      <c r="C212" s="115" t="s">
        <v>4</v>
      </c>
      <c r="D212" s="304" t="s">
        <v>5</v>
      </c>
      <c r="E212" s="305"/>
      <c r="F212" s="305"/>
      <c r="G212" s="305"/>
      <c r="H212" s="305"/>
      <c r="I212" s="305"/>
      <c r="J212" s="305"/>
      <c r="K212" s="305"/>
      <c r="L212" s="305"/>
      <c r="M212" s="305"/>
      <c r="N212" s="306"/>
      <c r="O212" s="46" t="s">
        <v>17</v>
      </c>
      <c r="P212" s="46" t="s">
        <v>21</v>
      </c>
      <c r="Q212" s="46" t="s">
        <v>18</v>
      </c>
      <c r="R212" s="46" t="s">
        <v>10</v>
      </c>
    </row>
    <row r="213" spans="1:18" ht="18.75">
      <c r="A213" s="7"/>
      <c r="B213" s="145">
        <v>1</v>
      </c>
      <c r="C213" s="146" t="s">
        <v>127</v>
      </c>
      <c r="D213" s="171">
        <v>94</v>
      </c>
      <c r="E213" s="122">
        <v>100</v>
      </c>
      <c r="F213" s="122">
        <v>98</v>
      </c>
      <c r="G213" s="122">
        <v>93</v>
      </c>
      <c r="H213" s="171">
        <v>91</v>
      </c>
      <c r="I213" s="194">
        <v>95</v>
      </c>
      <c r="J213" s="246">
        <v>90</v>
      </c>
      <c r="K213" s="246">
        <v>90</v>
      </c>
      <c r="L213" s="194">
        <v>93</v>
      </c>
      <c r="M213" s="61"/>
      <c r="N213" s="61"/>
      <c r="O213" s="49">
        <f t="shared" ref="O213" si="18">((D213*$D$211+E213*$E$211+F213*$F$211+G213*$G$211+H213*$H$211+I213*$I$211+J213*$J$211+K213*$K$211+$L$211*L213+$M$211*M213+$N$211*N213)/$O$211)*0.9</f>
        <v>83.647058823529406</v>
      </c>
      <c r="P213" s="49">
        <v>48</v>
      </c>
      <c r="Q213" s="50">
        <f>P213*0.1</f>
        <v>4.8000000000000007</v>
      </c>
      <c r="R213" s="50">
        <f>O213+Q213</f>
        <v>88.447058823529403</v>
      </c>
    </row>
    <row r="214" spans="1:18" ht="19.5" thickBot="1">
      <c r="A214" s="7"/>
      <c r="B214" s="97">
        <v>2</v>
      </c>
      <c r="C214" s="100" t="s">
        <v>126</v>
      </c>
      <c r="D214" s="247">
        <v>99</v>
      </c>
      <c r="E214" s="134">
        <v>95</v>
      </c>
      <c r="F214" s="134">
        <v>95</v>
      </c>
      <c r="G214" s="134">
        <v>97</v>
      </c>
      <c r="H214" s="247">
        <v>92</v>
      </c>
      <c r="I214" s="203">
        <v>93</v>
      </c>
      <c r="J214" s="248">
        <v>92</v>
      </c>
      <c r="K214" s="248">
        <v>95</v>
      </c>
      <c r="L214" s="203">
        <v>91</v>
      </c>
      <c r="M214" s="100"/>
      <c r="N214" s="100"/>
      <c r="O214" s="92">
        <f>((D214*$D$211+E214*$E$211+F214*$F$211+G214*$G$211+H214*$H$211+I214*$I$211+J214*$J$211+K214*$K$211+$L$211*L214+$M$211*M214+$N$211*N214)/$O$211)*0.9</f>
        <v>84.229411764705887</v>
      </c>
      <c r="P214" s="92">
        <v>33</v>
      </c>
      <c r="Q214" s="93">
        <f>P214*0.1</f>
        <v>3.3000000000000003</v>
      </c>
      <c r="R214" s="93">
        <f t="shared" ref="R214:R217" si="19">O214+Q214</f>
        <v>87.529411764705884</v>
      </c>
    </row>
    <row r="215" spans="1:18" ht="18.75">
      <c r="A215" s="7"/>
      <c r="B215" s="51">
        <v>3</v>
      </c>
      <c r="C215" s="52" t="s">
        <v>128</v>
      </c>
      <c r="D215" s="172">
        <v>80</v>
      </c>
      <c r="E215" s="127">
        <v>90</v>
      </c>
      <c r="F215" s="127">
        <v>92</v>
      </c>
      <c r="G215" s="127">
        <v>90</v>
      </c>
      <c r="H215" s="172">
        <v>83</v>
      </c>
      <c r="I215" s="199">
        <v>85</v>
      </c>
      <c r="J215" s="249">
        <v>85</v>
      </c>
      <c r="K215" s="249">
        <v>74</v>
      </c>
      <c r="L215" s="199">
        <v>90</v>
      </c>
      <c r="M215" s="82"/>
      <c r="N215" s="82"/>
      <c r="O215" s="54">
        <f t="shared" ref="O215:O217" si="20">((D215*$D$211+E215*$E$211+F215*$F$211+G215*$G$211+H215*$H$211+I215*$I$211+J215*$J$211+K215*$K$211+$L$211*L215+$M$211*M215+$N$211*N215)/$O$211)*0.9</f>
        <v>76.076470588235296</v>
      </c>
      <c r="P215" s="54">
        <v>15</v>
      </c>
      <c r="Q215" s="55">
        <f t="shared" ref="Q215:Q217" si="21">P215*0.1</f>
        <v>1.5</v>
      </c>
      <c r="R215" s="55">
        <f t="shared" si="19"/>
        <v>77.576470588235296</v>
      </c>
    </row>
    <row r="216" spans="1:18" ht="18.75">
      <c r="A216" s="7"/>
      <c r="B216" s="47">
        <v>4</v>
      </c>
      <c r="C216" s="146" t="s">
        <v>129</v>
      </c>
      <c r="D216" s="171">
        <v>93</v>
      </c>
      <c r="E216" s="122">
        <v>90</v>
      </c>
      <c r="F216" s="122">
        <v>85</v>
      </c>
      <c r="G216" s="122">
        <v>91</v>
      </c>
      <c r="H216" s="171">
        <v>90</v>
      </c>
      <c r="I216" s="194">
        <v>82</v>
      </c>
      <c r="J216" s="246">
        <v>90</v>
      </c>
      <c r="K216" s="246">
        <v>78</v>
      </c>
      <c r="L216" s="194">
        <v>81</v>
      </c>
      <c r="M216" s="61"/>
      <c r="N216" s="61"/>
      <c r="O216" s="49">
        <f t="shared" si="20"/>
        <v>76.341176470588238</v>
      </c>
      <c r="P216" s="49">
        <v>6</v>
      </c>
      <c r="Q216" s="50">
        <f t="shared" si="21"/>
        <v>0.60000000000000009</v>
      </c>
      <c r="R216" s="50">
        <f t="shared" si="19"/>
        <v>76.941176470588232</v>
      </c>
    </row>
    <row r="217" spans="1:18" ht="18.75" customHeight="1">
      <c r="B217" s="47">
        <v>5</v>
      </c>
      <c r="C217" s="146" t="s">
        <v>130</v>
      </c>
      <c r="D217" s="171">
        <v>65</v>
      </c>
      <c r="E217" s="122">
        <v>90</v>
      </c>
      <c r="F217" s="122">
        <v>70</v>
      </c>
      <c r="G217" s="122">
        <v>74</v>
      </c>
      <c r="H217" s="171">
        <v>70</v>
      </c>
      <c r="I217" s="194">
        <v>70</v>
      </c>
      <c r="J217" s="246">
        <v>80</v>
      </c>
      <c r="K217" s="246">
        <v>70</v>
      </c>
      <c r="L217" s="194">
        <v>74</v>
      </c>
      <c r="M217" s="48"/>
      <c r="N217" s="48"/>
      <c r="O217" s="49">
        <f t="shared" si="20"/>
        <v>66.229411764705887</v>
      </c>
      <c r="P217" s="49"/>
      <c r="Q217" s="50">
        <f t="shared" si="21"/>
        <v>0</v>
      </c>
      <c r="R217" s="50">
        <f t="shared" si="19"/>
        <v>66.229411764705887</v>
      </c>
    </row>
    <row r="218" spans="1:18" ht="18.75" hidden="1" customHeight="1">
      <c r="B218" s="51"/>
      <c r="C218" s="61"/>
      <c r="D218" s="171"/>
      <c r="E218" s="122"/>
      <c r="F218" s="122"/>
      <c r="G218" s="122"/>
      <c r="H218" s="171"/>
      <c r="I218" s="194"/>
      <c r="J218" s="246"/>
      <c r="K218" s="246"/>
      <c r="L218" s="194"/>
      <c r="M218" s="61"/>
      <c r="N218" s="61"/>
      <c r="O218" s="49"/>
      <c r="P218" s="49"/>
      <c r="Q218" s="55"/>
      <c r="R218" s="55"/>
    </row>
    <row r="219" spans="1:18" ht="18.75">
      <c r="B219" s="65"/>
      <c r="C219" s="65"/>
      <c r="D219" s="99"/>
      <c r="E219" s="99"/>
      <c r="F219" s="99"/>
      <c r="G219" s="99"/>
      <c r="H219" s="99"/>
      <c r="I219" s="99"/>
      <c r="J219" s="99"/>
      <c r="K219" s="99"/>
      <c r="L219" s="99"/>
      <c r="M219" s="65"/>
      <c r="N219" s="65"/>
      <c r="O219" s="70"/>
      <c r="P219" s="70"/>
      <c r="Q219" s="71"/>
      <c r="R219" s="73"/>
    </row>
    <row r="220" spans="1:18" ht="15.75">
      <c r="A220" s="307" t="s">
        <v>228</v>
      </c>
      <c r="B220" s="307"/>
      <c r="C220" s="307"/>
      <c r="D220" s="307"/>
      <c r="E220" s="307"/>
      <c r="F220" s="307"/>
      <c r="G220" s="307"/>
      <c r="H220" s="307"/>
      <c r="I220" s="307"/>
      <c r="J220" s="307"/>
      <c r="K220" s="307"/>
      <c r="L220" s="307"/>
      <c r="M220" s="307"/>
      <c r="N220" s="307"/>
      <c r="O220" s="307"/>
      <c r="P220" s="307"/>
      <c r="Q220" s="307"/>
      <c r="R220" s="307"/>
    </row>
    <row r="221" spans="1:18" ht="15.75">
      <c r="A221" s="112"/>
      <c r="B221" s="112"/>
      <c r="C221" s="112"/>
      <c r="D221" s="112"/>
      <c r="E221" s="112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</row>
    <row r="222" spans="1:18" ht="15.75">
      <c r="A222" s="308" t="s">
        <v>9</v>
      </c>
      <c r="B222" s="308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308"/>
      <c r="P222" s="308"/>
      <c r="Q222" s="308"/>
      <c r="R222" s="308"/>
    </row>
    <row r="223" spans="1:18" ht="15.75">
      <c r="A223" s="299" t="s">
        <v>220</v>
      </c>
      <c r="B223" s="299"/>
      <c r="C223" s="299"/>
      <c r="D223" s="299"/>
      <c r="E223" s="299"/>
      <c r="F223" s="299"/>
      <c r="G223" s="299"/>
      <c r="H223" s="299"/>
      <c r="I223" s="299"/>
      <c r="J223" s="299"/>
      <c r="K223" s="299"/>
      <c r="L223" s="299"/>
      <c r="M223" s="299"/>
      <c r="N223" s="299"/>
      <c r="O223" s="299"/>
      <c r="P223" s="299"/>
      <c r="Q223" s="299"/>
      <c r="R223" s="299"/>
    </row>
    <row r="224" spans="1:18" ht="15.75">
      <c r="A224" s="299"/>
      <c r="B224" s="299"/>
      <c r="C224" s="299"/>
      <c r="D224" s="299"/>
      <c r="E224" s="299"/>
      <c r="F224" s="299"/>
      <c r="G224" s="299"/>
      <c r="H224" s="299"/>
      <c r="I224" s="299"/>
      <c r="J224" s="299"/>
      <c r="K224" s="299"/>
      <c r="L224" s="299"/>
      <c r="M224" s="299"/>
      <c r="N224" s="299"/>
      <c r="O224" s="299"/>
      <c r="P224" s="299"/>
      <c r="Q224" s="299"/>
      <c r="R224" s="299"/>
    </row>
    <row r="225" spans="1:18" ht="15.75">
      <c r="A225" s="299" t="s">
        <v>222</v>
      </c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</row>
    <row r="226" spans="1:18" ht="15.75">
      <c r="A226" s="300"/>
      <c r="B226" s="300"/>
      <c r="C226" s="300"/>
      <c r="D226" s="300"/>
      <c r="E226" s="300"/>
      <c r="F226" s="300"/>
      <c r="G226" s="300"/>
      <c r="H226" s="300"/>
      <c r="I226" s="300"/>
      <c r="J226" s="300"/>
      <c r="K226" s="300"/>
      <c r="L226" s="300"/>
      <c r="M226" s="300"/>
      <c r="N226" s="300"/>
      <c r="O226" s="300"/>
      <c r="P226" s="300"/>
      <c r="Q226" s="300"/>
      <c r="R226" s="300"/>
    </row>
    <row r="227" spans="1:18" ht="15.75">
      <c r="A227" s="300" t="s">
        <v>223</v>
      </c>
      <c r="B227" s="300"/>
      <c r="C227" s="300"/>
      <c r="D227" s="300"/>
      <c r="E227" s="300"/>
      <c r="F227" s="300"/>
      <c r="G227" s="300"/>
      <c r="H227" s="300"/>
      <c r="I227" s="300"/>
      <c r="J227" s="300"/>
      <c r="K227" s="300"/>
      <c r="L227" s="300"/>
      <c r="M227" s="300"/>
      <c r="N227" s="300"/>
      <c r="O227" s="300"/>
      <c r="P227" s="300"/>
      <c r="Q227" s="300"/>
      <c r="R227" s="300"/>
    </row>
    <row r="231" spans="1:18" ht="15.75">
      <c r="A231" s="297" t="s">
        <v>0</v>
      </c>
      <c r="B231" s="297"/>
      <c r="C231" s="297"/>
      <c r="D231" s="297"/>
      <c r="E231" s="297"/>
      <c r="F231" s="297"/>
      <c r="G231" s="297"/>
      <c r="H231" s="297"/>
      <c r="I231" s="297"/>
      <c r="J231" s="297"/>
      <c r="K231" s="297"/>
      <c r="L231" s="297"/>
      <c r="M231" s="297"/>
      <c r="N231" s="297"/>
      <c r="O231" s="297"/>
      <c r="P231" s="297"/>
      <c r="Q231" s="297"/>
      <c r="R231" s="297"/>
    </row>
    <row r="232" spans="1:18" ht="15.75">
      <c r="A232" s="297" t="s">
        <v>1</v>
      </c>
      <c r="B232" s="297"/>
      <c r="C232" s="297"/>
      <c r="D232" s="297"/>
      <c r="E232" s="297"/>
      <c r="F232" s="297"/>
      <c r="G232" s="297"/>
      <c r="H232" s="297"/>
      <c r="I232" s="297"/>
      <c r="J232" s="297"/>
      <c r="K232" s="297"/>
      <c r="L232" s="297"/>
      <c r="M232" s="297"/>
      <c r="N232" s="297"/>
      <c r="O232" s="297"/>
      <c r="P232" s="297"/>
      <c r="Q232" s="297"/>
      <c r="R232" s="297"/>
    </row>
    <row r="233" spans="1:18" ht="15.75">
      <c r="A233" s="301" t="s">
        <v>40</v>
      </c>
      <c r="B233" s="301"/>
      <c r="C233" s="301"/>
      <c r="D233" s="301"/>
      <c r="E233" s="301"/>
      <c r="F233" s="301"/>
      <c r="G233" s="301"/>
      <c r="H233" s="301"/>
      <c r="I233" s="301"/>
      <c r="J233" s="301"/>
      <c r="K233" s="301"/>
      <c r="L233" s="301"/>
      <c r="M233" s="301"/>
      <c r="N233" s="301"/>
      <c r="O233" s="301"/>
      <c r="P233" s="301"/>
      <c r="Q233" s="301"/>
      <c r="R233" s="301"/>
    </row>
    <row r="234" spans="1:18" ht="15.75">
      <c r="A234" s="298" t="s">
        <v>276</v>
      </c>
      <c r="B234" s="298"/>
      <c r="C234" s="298"/>
      <c r="D234" s="298"/>
      <c r="E234" s="298"/>
      <c r="F234" s="298"/>
      <c r="G234" s="298"/>
      <c r="H234" s="298"/>
      <c r="I234" s="298"/>
      <c r="J234" s="298"/>
      <c r="K234" s="298"/>
      <c r="L234" s="298"/>
      <c r="M234" s="298"/>
      <c r="N234" s="298"/>
      <c r="O234" s="298"/>
      <c r="P234" s="298"/>
      <c r="Q234" s="298"/>
      <c r="R234" s="298"/>
    </row>
    <row r="235" spans="1:18" ht="15.75">
      <c r="A235" s="298" t="s">
        <v>72</v>
      </c>
      <c r="B235" s="298"/>
      <c r="C235" s="298"/>
      <c r="D235" s="298"/>
      <c r="E235" s="298"/>
      <c r="F235" s="298"/>
      <c r="G235" s="298"/>
      <c r="H235" s="298"/>
      <c r="I235" s="298"/>
      <c r="J235" s="298"/>
      <c r="K235" s="298"/>
      <c r="L235" s="298"/>
      <c r="M235" s="298"/>
      <c r="N235" s="298"/>
      <c r="O235" s="298"/>
      <c r="P235" s="298"/>
      <c r="Q235" s="298"/>
      <c r="R235" s="298"/>
    </row>
    <row r="236" spans="1:18" ht="15.75">
      <c r="A236" s="310" t="s">
        <v>2</v>
      </c>
      <c r="B236" s="310"/>
      <c r="C236" s="310"/>
      <c r="D236" s="310"/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117"/>
    </row>
    <row r="237" spans="1:18" ht="134.25" customHeight="1">
      <c r="A237" s="24"/>
      <c r="B237" s="295" t="s">
        <v>221</v>
      </c>
      <c r="C237" s="296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</row>
    <row r="238" spans="1:18" ht="18.75">
      <c r="A238" s="22"/>
      <c r="B238" s="284" t="s">
        <v>11</v>
      </c>
      <c r="C238" s="284"/>
      <c r="D238" s="284"/>
      <c r="E238" s="284"/>
      <c r="F238" s="284"/>
      <c r="G238" s="284"/>
      <c r="H238" s="284"/>
      <c r="I238" s="284"/>
      <c r="J238" s="284"/>
      <c r="K238" s="284"/>
      <c r="L238" s="285" t="s">
        <v>71</v>
      </c>
      <c r="M238" s="285"/>
      <c r="N238" s="285"/>
      <c r="O238" s="42" t="s">
        <v>12</v>
      </c>
      <c r="P238" s="285" t="s">
        <v>79</v>
      </c>
      <c r="Q238" s="285"/>
      <c r="R238" s="285"/>
    </row>
    <row r="239" spans="1:18" ht="18.75">
      <c r="A239" s="22"/>
      <c r="B239" s="286" t="s">
        <v>20</v>
      </c>
      <c r="C239" s="286"/>
      <c r="D239" s="286"/>
      <c r="E239" s="286"/>
      <c r="F239" s="286"/>
      <c r="G239" s="286"/>
      <c r="H239" s="286"/>
      <c r="I239" s="292">
        <v>2</v>
      </c>
      <c r="J239" s="292"/>
      <c r="K239" s="43" t="s">
        <v>19</v>
      </c>
      <c r="L239" s="43"/>
      <c r="M239" s="293" t="s">
        <v>13</v>
      </c>
      <c r="N239" s="293"/>
      <c r="O239" s="293"/>
      <c r="P239" s="294" t="s">
        <v>14</v>
      </c>
      <c r="Q239" s="294"/>
      <c r="R239" s="294"/>
    </row>
    <row r="240" spans="1:18" ht="18.75">
      <c r="A240" s="22"/>
      <c r="B240" s="284" t="s">
        <v>16</v>
      </c>
      <c r="C240" s="284"/>
      <c r="D240" s="285" t="s">
        <v>52</v>
      </c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5"/>
      <c r="P240" s="285"/>
      <c r="Q240" s="285"/>
      <c r="R240" s="285"/>
    </row>
    <row r="241" spans="1:18" ht="18.75">
      <c r="A241" s="22"/>
      <c r="B241" s="286" t="s">
        <v>15</v>
      </c>
      <c r="C241" s="286"/>
      <c r="D241" s="309"/>
      <c r="E241" s="309"/>
      <c r="F241" s="309"/>
      <c r="G241" s="309"/>
      <c r="H241" s="309"/>
      <c r="I241" s="309"/>
      <c r="J241" s="309"/>
      <c r="K241" s="309"/>
      <c r="L241" s="309"/>
      <c r="M241" s="309"/>
      <c r="N241" s="309"/>
      <c r="O241" s="309"/>
      <c r="P241" s="309"/>
      <c r="Q241" s="309"/>
      <c r="R241" s="309"/>
    </row>
    <row r="242" spans="1:18" ht="15.7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1:18" ht="15.75">
      <c r="A243" s="36"/>
      <c r="B243" s="287" t="s">
        <v>22</v>
      </c>
      <c r="C243" s="287"/>
      <c r="D243" s="287"/>
      <c r="E243" s="287"/>
      <c r="F243" s="287"/>
      <c r="G243" s="287"/>
      <c r="H243" s="287"/>
      <c r="I243" s="287"/>
      <c r="J243" s="287"/>
      <c r="K243" s="287"/>
      <c r="L243" s="287"/>
      <c r="M243" s="287"/>
      <c r="N243" s="287"/>
      <c r="O243" s="287"/>
      <c r="P243" s="287"/>
      <c r="Q243" s="288"/>
      <c r="R243" s="21">
        <v>5</v>
      </c>
    </row>
    <row r="244" spans="1:18" ht="15.7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1:18" ht="15.75">
      <c r="A245" s="4"/>
      <c r="B245" s="4"/>
      <c r="C245" s="4"/>
      <c r="D245" s="289" t="s">
        <v>6</v>
      </c>
      <c r="E245" s="290"/>
      <c r="F245" s="290"/>
      <c r="G245" s="290"/>
      <c r="H245" s="290"/>
      <c r="I245" s="290"/>
      <c r="J245" s="290"/>
      <c r="K245" s="290"/>
      <c r="L245" s="290"/>
      <c r="M245" s="290"/>
      <c r="N245" s="291"/>
      <c r="O245" s="8"/>
      <c r="P245" s="287" t="s">
        <v>23</v>
      </c>
      <c r="Q245" s="288"/>
      <c r="R245" s="21">
        <f>IF($R$206=2,1,ROUNDDOWN(R243*0.4,0))</f>
        <v>2</v>
      </c>
    </row>
    <row r="246" spans="1:18" ht="181.5">
      <c r="A246" s="5"/>
      <c r="B246" s="114"/>
      <c r="C246" s="113" t="s">
        <v>53</v>
      </c>
      <c r="D246" s="40" t="s">
        <v>75</v>
      </c>
      <c r="E246" s="40" t="s">
        <v>29</v>
      </c>
      <c r="F246" s="40" t="s">
        <v>80</v>
      </c>
      <c r="G246" s="40" t="s">
        <v>81</v>
      </c>
      <c r="H246" s="40" t="s">
        <v>215</v>
      </c>
      <c r="I246" s="40" t="s">
        <v>30</v>
      </c>
      <c r="J246" s="40" t="s">
        <v>261</v>
      </c>
      <c r="K246" s="40" t="s">
        <v>262</v>
      </c>
      <c r="L246" s="40" t="s">
        <v>263</v>
      </c>
      <c r="M246" s="14"/>
      <c r="N246" s="15"/>
      <c r="O246" s="12"/>
      <c r="P246" s="12"/>
    </row>
    <row r="247" spans="1:18">
      <c r="A247" s="5"/>
      <c r="B247" s="302"/>
      <c r="C247" s="311"/>
      <c r="D247" s="289" t="s">
        <v>7</v>
      </c>
      <c r="E247" s="290"/>
      <c r="F247" s="290"/>
      <c r="G247" s="290"/>
      <c r="H247" s="290"/>
      <c r="I247" s="290"/>
      <c r="J247" s="290"/>
      <c r="K247" s="290"/>
      <c r="L247" s="290"/>
      <c r="M247" s="290"/>
      <c r="N247" s="291"/>
      <c r="O247" s="13" t="s">
        <v>8</v>
      </c>
      <c r="P247" s="30"/>
    </row>
    <row r="248" spans="1:18">
      <c r="A248" s="5"/>
      <c r="B248" s="312"/>
      <c r="C248" s="313"/>
      <c r="D248" s="11">
        <v>1</v>
      </c>
      <c r="E248" s="6">
        <v>1</v>
      </c>
      <c r="F248" s="6">
        <v>1</v>
      </c>
      <c r="G248" s="6">
        <v>1</v>
      </c>
      <c r="H248" s="6">
        <v>1</v>
      </c>
      <c r="I248" s="6">
        <v>3</v>
      </c>
      <c r="J248" s="6">
        <v>3</v>
      </c>
      <c r="K248" s="6">
        <v>3</v>
      </c>
      <c r="L248" s="6">
        <v>3</v>
      </c>
      <c r="M248" s="6"/>
      <c r="N248" s="6"/>
      <c r="O248" s="16">
        <f>SUM(D$248:N$248)</f>
        <v>17</v>
      </c>
      <c r="P248" s="29"/>
    </row>
    <row r="249" spans="1:18" ht="48">
      <c r="A249" s="17"/>
      <c r="B249" s="115" t="s">
        <v>3</v>
      </c>
      <c r="C249" s="115" t="s">
        <v>4</v>
      </c>
      <c r="D249" s="304" t="s">
        <v>5</v>
      </c>
      <c r="E249" s="305"/>
      <c r="F249" s="305"/>
      <c r="G249" s="305"/>
      <c r="H249" s="305"/>
      <c r="I249" s="305"/>
      <c r="J249" s="305"/>
      <c r="K249" s="305"/>
      <c r="L249" s="305"/>
      <c r="M249" s="305"/>
      <c r="N249" s="306"/>
      <c r="O249" s="46" t="s">
        <v>17</v>
      </c>
      <c r="P249" s="46" t="s">
        <v>21</v>
      </c>
      <c r="Q249" s="46" t="s">
        <v>18</v>
      </c>
      <c r="R249" s="46" t="s">
        <v>10</v>
      </c>
    </row>
    <row r="250" spans="1:18" ht="18.75">
      <c r="A250" s="7"/>
      <c r="B250" s="145">
        <v>1</v>
      </c>
      <c r="C250" s="61" t="s">
        <v>55</v>
      </c>
      <c r="D250" s="122">
        <v>70</v>
      </c>
      <c r="E250" s="122">
        <v>95</v>
      </c>
      <c r="F250" s="122">
        <v>100</v>
      </c>
      <c r="G250" s="122">
        <v>82</v>
      </c>
      <c r="H250" s="122">
        <v>95</v>
      </c>
      <c r="I250" s="194">
        <v>90</v>
      </c>
      <c r="J250" s="194">
        <v>86</v>
      </c>
      <c r="K250" s="194">
        <v>74</v>
      </c>
      <c r="L250" s="194">
        <v>91</v>
      </c>
      <c r="M250" s="61"/>
      <c r="N250" s="61"/>
      <c r="O250" s="49">
        <f>((D250*$D$248+E250*$E$248+F250*$F$248+G250*$G$248+H250*$H$248+I250*$I$248+J250*$J$248+K250*$K$248+$L$248*L250+$M$248*M250+$N$248*N250)/$O$248)*0.9</f>
        <v>77.558823529411768</v>
      </c>
      <c r="P250" s="49"/>
      <c r="Q250" s="50">
        <f>P250*0.1</f>
        <v>0</v>
      </c>
      <c r="R250" s="50">
        <f>O250+Q250</f>
        <v>77.558823529411768</v>
      </c>
    </row>
    <row r="251" spans="1:18" ht="19.5" thickBot="1">
      <c r="A251" s="7"/>
      <c r="B251" s="97">
        <v>2</v>
      </c>
      <c r="C251" s="109" t="s">
        <v>54</v>
      </c>
      <c r="D251" s="134">
        <v>74</v>
      </c>
      <c r="E251" s="134">
        <v>92</v>
      </c>
      <c r="F251" s="134">
        <v>82</v>
      </c>
      <c r="G251" s="134">
        <v>65</v>
      </c>
      <c r="H251" s="134">
        <v>74</v>
      </c>
      <c r="I251" s="203">
        <v>75</v>
      </c>
      <c r="J251" s="203">
        <v>84</v>
      </c>
      <c r="K251" s="203">
        <v>65</v>
      </c>
      <c r="L251" s="236">
        <v>74</v>
      </c>
      <c r="M251" s="100"/>
      <c r="N251" s="100"/>
      <c r="O251" s="92">
        <f>((D251*$D$248+E251*$E$248+F251*$F$248+G251*$G$248+H251*$H$248+I251*$I$248+J251*$J$248+K251*$K$248+$L$248*L251+$M$248*M251+$N$248*N251)/$O$248)*0.9</f>
        <v>67.817647058823539</v>
      </c>
      <c r="P251" s="92"/>
      <c r="Q251" s="93">
        <f>P251*0.1</f>
        <v>0</v>
      </c>
      <c r="R251" s="93">
        <f t="shared" ref="R251" si="22">O251</f>
        <v>67.817647058823539</v>
      </c>
    </row>
    <row r="252" spans="1:18" ht="18.75" hidden="1">
      <c r="B252" s="51"/>
      <c r="C252" s="52"/>
      <c r="D252" s="81"/>
      <c r="E252" s="81"/>
      <c r="F252" s="81"/>
      <c r="G252" s="81"/>
      <c r="H252" s="81"/>
      <c r="I252" s="81"/>
      <c r="J252" s="81"/>
      <c r="K252" s="81"/>
      <c r="L252" s="81"/>
      <c r="M252" s="53"/>
      <c r="N252" s="53"/>
      <c r="O252" s="54"/>
      <c r="P252" s="54"/>
      <c r="Q252" s="55"/>
      <c r="R252" s="55"/>
    </row>
    <row r="253" spans="1:18" ht="18.75" hidden="1">
      <c r="B253" s="51"/>
      <c r="C253" s="61"/>
      <c r="D253" s="80"/>
      <c r="E253" s="80"/>
      <c r="F253" s="80"/>
      <c r="G253" s="80"/>
      <c r="H253" s="80"/>
      <c r="I253" s="80"/>
      <c r="J253" s="80"/>
      <c r="K253" s="80"/>
      <c r="L253" s="80"/>
      <c r="M253" s="48"/>
      <c r="N253" s="48"/>
      <c r="O253" s="49"/>
      <c r="P253" s="54"/>
      <c r="Q253" s="55"/>
      <c r="R253" s="50"/>
    </row>
    <row r="254" spans="1:18" ht="18.75">
      <c r="B254" s="65"/>
      <c r="C254" s="65"/>
      <c r="D254" s="99"/>
      <c r="E254" s="99"/>
      <c r="F254" s="99"/>
      <c r="G254" s="99"/>
      <c r="H254" s="99"/>
      <c r="I254" s="99"/>
      <c r="J254" s="99"/>
      <c r="K254" s="99"/>
      <c r="L254" s="99"/>
      <c r="M254" s="65"/>
      <c r="N254" s="65"/>
      <c r="O254" s="70"/>
      <c r="P254" s="70"/>
      <c r="Q254" s="71"/>
      <c r="R254" s="73"/>
    </row>
    <row r="255" spans="1:18" ht="15.75">
      <c r="A255" s="307" t="s">
        <v>228</v>
      </c>
      <c r="B255" s="307"/>
      <c r="C255" s="307"/>
      <c r="D255" s="307"/>
      <c r="E255" s="307"/>
      <c r="F255" s="307"/>
      <c r="G255" s="307"/>
      <c r="H255" s="307"/>
      <c r="I255" s="307"/>
      <c r="J255" s="307"/>
      <c r="K255" s="307"/>
      <c r="L255" s="307"/>
      <c r="M255" s="307"/>
      <c r="N255" s="307"/>
      <c r="O255" s="307"/>
      <c r="P255" s="307"/>
      <c r="Q255" s="307"/>
      <c r="R255" s="307"/>
    </row>
    <row r="256" spans="1:18" ht="15.75">
      <c r="A256" s="112"/>
      <c r="B256" s="112"/>
      <c r="C256" s="112"/>
      <c r="D256" s="112"/>
      <c r="E256" s="112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</row>
    <row r="257" spans="1:18" ht="15.75">
      <c r="A257" s="308" t="s">
        <v>9</v>
      </c>
      <c r="B257" s="308"/>
      <c r="C257" s="308"/>
      <c r="D257" s="308"/>
      <c r="E257" s="308"/>
      <c r="F257" s="308"/>
      <c r="G257" s="308"/>
      <c r="H257" s="308"/>
      <c r="I257" s="308"/>
      <c r="J257" s="308"/>
      <c r="K257" s="308"/>
      <c r="L257" s="308"/>
      <c r="M257" s="308"/>
      <c r="N257" s="308"/>
      <c r="O257" s="308"/>
      <c r="P257" s="308"/>
      <c r="Q257" s="308"/>
      <c r="R257" s="308"/>
    </row>
    <row r="258" spans="1:18" ht="15.75">
      <c r="A258" s="299" t="s">
        <v>220</v>
      </c>
      <c r="B258" s="299"/>
      <c r="C258" s="299"/>
      <c r="D258" s="299"/>
      <c r="E258" s="299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</row>
    <row r="259" spans="1:18" ht="15.75">
      <c r="A259" s="299"/>
      <c r="B259" s="299"/>
      <c r="C259" s="299"/>
      <c r="D259" s="299"/>
      <c r="E259" s="299"/>
      <c r="F259" s="299"/>
      <c r="G259" s="299"/>
      <c r="H259" s="299"/>
      <c r="I259" s="299"/>
      <c r="J259" s="299"/>
      <c r="K259" s="299"/>
      <c r="L259" s="299"/>
      <c r="M259" s="299"/>
      <c r="N259" s="299"/>
      <c r="O259" s="299"/>
      <c r="P259" s="299"/>
      <c r="Q259" s="299"/>
      <c r="R259" s="299"/>
    </row>
    <row r="260" spans="1:18" ht="15.75">
      <c r="A260" s="299" t="s">
        <v>222</v>
      </c>
      <c r="B260" s="299"/>
      <c r="C260" s="299"/>
      <c r="D260" s="299"/>
      <c r="E260" s="299"/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  <c r="P260" s="299"/>
      <c r="Q260" s="299"/>
      <c r="R260" s="299"/>
    </row>
    <row r="261" spans="1:18" ht="15.75">
      <c r="A261" s="300"/>
      <c r="B261" s="300"/>
      <c r="C261" s="300"/>
      <c r="D261" s="300"/>
      <c r="E261" s="300"/>
      <c r="F261" s="300"/>
      <c r="G261" s="300"/>
      <c r="H261" s="300"/>
      <c r="I261" s="300"/>
      <c r="J261" s="300"/>
      <c r="K261" s="300"/>
      <c r="L261" s="300"/>
      <c r="M261" s="300"/>
      <c r="N261" s="300"/>
      <c r="O261" s="300"/>
      <c r="P261" s="300"/>
      <c r="Q261" s="300"/>
      <c r="R261" s="300"/>
    </row>
    <row r="262" spans="1:18" ht="15.75">
      <c r="A262" s="300" t="s">
        <v>223</v>
      </c>
      <c r="B262" s="300"/>
      <c r="C262" s="300"/>
      <c r="D262" s="300"/>
      <c r="E262" s="300"/>
      <c r="F262" s="300"/>
      <c r="G262" s="300"/>
      <c r="H262" s="300"/>
      <c r="I262" s="300"/>
      <c r="J262" s="300"/>
      <c r="K262" s="300"/>
      <c r="L262" s="300"/>
      <c r="M262" s="300"/>
      <c r="N262" s="300"/>
      <c r="O262" s="300"/>
      <c r="P262" s="300"/>
      <c r="Q262" s="300"/>
      <c r="R262" s="300"/>
    </row>
    <row r="269" spans="1:18" ht="15.75">
      <c r="A269" s="297" t="s">
        <v>0</v>
      </c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7"/>
      <c r="P269" s="297"/>
      <c r="Q269" s="297"/>
      <c r="R269" s="297"/>
    </row>
    <row r="270" spans="1:18" ht="15.75">
      <c r="A270" s="297" t="s">
        <v>1</v>
      </c>
      <c r="B270" s="297"/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</row>
    <row r="271" spans="1:18" ht="15.75">
      <c r="A271" s="301" t="s">
        <v>40</v>
      </c>
      <c r="B271" s="301"/>
      <c r="C271" s="301"/>
      <c r="D271" s="301"/>
      <c r="E271" s="301"/>
      <c r="F271" s="301"/>
      <c r="G271" s="301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</row>
    <row r="272" spans="1:18" ht="15.75">
      <c r="A272" s="298" t="s">
        <v>277</v>
      </c>
      <c r="B272" s="298"/>
      <c r="C272" s="298"/>
      <c r="D272" s="298"/>
      <c r="E272" s="298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</row>
    <row r="273" spans="1:18" ht="15.75">
      <c r="A273" s="298" t="s">
        <v>72</v>
      </c>
      <c r="B273" s="298"/>
      <c r="C273" s="298"/>
      <c r="D273" s="298"/>
      <c r="E273" s="298"/>
      <c r="F273" s="298"/>
      <c r="G273" s="298"/>
      <c r="H273" s="298"/>
      <c r="I273" s="298"/>
      <c r="J273" s="298"/>
      <c r="K273" s="298"/>
      <c r="L273" s="298"/>
      <c r="M273" s="298"/>
      <c r="N273" s="298"/>
      <c r="O273" s="298"/>
      <c r="P273" s="298"/>
      <c r="Q273" s="298"/>
      <c r="R273" s="298"/>
    </row>
    <row r="274" spans="1:18" ht="15.75">
      <c r="A274" s="310" t="s">
        <v>2</v>
      </c>
      <c r="B274" s="310"/>
      <c r="C274" s="310"/>
      <c r="D274" s="310"/>
      <c r="E274" s="310"/>
      <c r="F274" s="310"/>
      <c r="G274" s="310"/>
      <c r="H274" s="310"/>
      <c r="I274" s="310"/>
      <c r="J274" s="310"/>
      <c r="K274" s="310"/>
      <c r="L274" s="310"/>
      <c r="M274" s="310"/>
      <c r="N274" s="310"/>
      <c r="O274" s="310"/>
      <c r="P274" s="186"/>
    </row>
    <row r="275" spans="1:18" ht="15.75">
      <c r="A275" s="24"/>
      <c r="B275" s="295" t="s">
        <v>221</v>
      </c>
      <c r="C275" s="296"/>
      <c r="D275" s="296"/>
      <c r="E275" s="296"/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</row>
    <row r="276" spans="1:18" ht="18.75">
      <c r="A276" s="22"/>
      <c r="B276" s="284" t="s">
        <v>11</v>
      </c>
      <c r="C276" s="284"/>
      <c r="D276" s="284"/>
      <c r="E276" s="284"/>
      <c r="F276" s="284"/>
      <c r="G276" s="284"/>
      <c r="H276" s="284"/>
      <c r="I276" s="284"/>
      <c r="J276" s="284"/>
      <c r="K276" s="284"/>
      <c r="L276" s="285" t="s">
        <v>71</v>
      </c>
      <c r="M276" s="285"/>
      <c r="N276" s="285"/>
      <c r="O276" s="42" t="s">
        <v>12</v>
      </c>
      <c r="P276" s="285" t="s">
        <v>79</v>
      </c>
      <c r="Q276" s="285"/>
      <c r="R276" s="285"/>
    </row>
    <row r="277" spans="1:18" ht="18.75">
      <c r="A277" s="22"/>
      <c r="B277" s="286" t="s">
        <v>20</v>
      </c>
      <c r="C277" s="286"/>
      <c r="D277" s="286"/>
      <c r="E277" s="286"/>
      <c r="F277" s="286"/>
      <c r="G277" s="286"/>
      <c r="H277" s="286"/>
      <c r="I277" s="292">
        <v>2</v>
      </c>
      <c r="J277" s="292"/>
      <c r="K277" s="43" t="s">
        <v>19</v>
      </c>
      <c r="L277" s="43"/>
      <c r="M277" s="293" t="s">
        <v>13</v>
      </c>
      <c r="N277" s="293"/>
      <c r="O277" s="293"/>
      <c r="P277" s="294" t="s">
        <v>14</v>
      </c>
      <c r="Q277" s="294"/>
      <c r="R277" s="294"/>
    </row>
    <row r="278" spans="1:18" ht="18.75">
      <c r="A278" s="22"/>
      <c r="B278" s="284" t="s">
        <v>16</v>
      </c>
      <c r="C278" s="284"/>
      <c r="D278" s="285" t="s">
        <v>239</v>
      </c>
      <c r="E278" s="285"/>
      <c r="F278" s="285"/>
      <c r="G278" s="285"/>
      <c r="H278" s="285"/>
      <c r="I278" s="285"/>
      <c r="J278" s="285"/>
      <c r="K278" s="285"/>
      <c r="L278" s="285"/>
      <c r="M278" s="285"/>
      <c r="N278" s="285"/>
      <c r="O278" s="285"/>
      <c r="P278" s="285"/>
      <c r="Q278" s="285"/>
      <c r="R278" s="285"/>
    </row>
    <row r="279" spans="1:18" ht="18.75">
      <c r="A279" s="22"/>
      <c r="B279" s="286" t="s">
        <v>15</v>
      </c>
      <c r="C279" s="286"/>
      <c r="D279" s="309"/>
      <c r="E279" s="309"/>
      <c r="F279" s="309"/>
      <c r="G279" s="309"/>
      <c r="H279" s="309"/>
      <c r="I279" s="309"/>
      <c r="J279" s="309"/>
      <c r="K279" s="309"/>
      <c r="L279" s="309"/>
      <c r="M279" s="309"/>
      <c r="N279" s="309"/>
      <c r="O279" s="309"/>
      <c r="P279" s="309"/>
      <c r="Q279" s="309"/>
      <c r="R279" s="309"/>
    </row>
    <row r="280" spans="1:18" ht="15.7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1:18" ht="15.75">
      <c r="A281" s="36"/>
      <c r="B281" s="287" t="s">
        <v>22</v>
      </c>
      <c r="C281" s="287"/>
      <c r="D281" s="287"/>
      <c r="E281" s="287"/>
      <c r="F281" s="287"/>
      <c r="G281" s="287"/>
      <c r="H281" s="287"/>
      <c r="I281" s="287"/>
      <c r="J281" s="287"/>
      <c r="K281" s="287"/>
      <c r="L281" s="287"/>
      <c r="M281" s="287"/>
      <c r="N281" s="287"/>
      <c r="O281" s="287"/>
      <c r="P281" s="287"/>
      <c r="Q281" s="288"/>
      <c r="R281" s="21">
        <v>4</v>
      </c>
    </row>
    <row r="282" spans="1:18" ht="15.7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1:18" ht="15.75">
      <c r="A283" s="4"/>
      <c r="B283" s="4"/>
      <c r="C283" s="4"/>
      <c r="D283" s="289" t="s">
        <v>6</v>
      </c>
      <c r="E283" s="290"/>
      <c r="F283" s="290"/>
      <c r="G283" s="290"/>
      <c r="H283" s="290"/>
      <c r="I283" s="290"/>
      <c r="J283" s="290"/>
      <c r="K283" s="290"/>
      <c r="L283" s="290"/>
      <c r="M283" s="290"/>
      <c r="N283" s="291"/>
      <c r="O283" s="8"/>
      <c r="P283" s="287" t="s">
        <v>23</v>
      </c>
      <c r="Q283" s="288"/>
      <c r="R283" s="21">
        <f>IF($R$206=2,1,ROUNDDOWN(R281*0.4,0))</f>
        <v>1</v>
      </c>
    </row>
    <row r="284" spans="1:18" ht="181.5">
      <c r="A284" s="5"/>
      <c r="B284" s="188"/>
      <c r="C284" s="187" t="s">
        <v>278</v>
      </c>
      <c r="D284" s="40" t="s">
        <v>75</v>
      </c>
      <c r="E284" s="40" t="s">
        <v>29</v>
      </c>
      <c r="F284" s="40" t="s">
        <v>57</v>
      </c>
      <c r="G284" s="40" t="s">
        <v>80</v>
      </c>
      <c r="H284" s="40" t="s">
        <v>81</v>
      </c>
      <c r="I284" s="40" t="s">
        <v>30</v>
      </c>
      <c r="J284" s="40" t="s">
        <v>261</v>
      </c>
      <c r="K284" s="40" t="s">
        <v>66</v>
      </c>
      <c r="L284" s="40" t="s">
        <v>263</v>
      </c>
      <c r="M284" s="14"/>
      <c r="N284" s="15"/>
      <c r="O284" s="12"/>
      <c r="P284" s="12"/>
    </row>
    <row r="285" spans="1:18">
      <c r="A285" s="5"/>
      <c r="B285" s="302"/>
      <c r="C285" s="311"/>
      <c r="D285" s="289" t="s">
        <v>7</v>
      </c>
      <c r="E285" s="290"/>
      <c r="F285" s="290"/>
      <c r="G285" s="290"/>
      <c r="H285" s="290"/>
      <c r="I285" s="290"/>
      <c r="J285" s="290"/>
      <c r="K285" s="290"/>
      <c r="L285" s="290"/>
      <c r="M285" s="290"/>
      <c r="N285" s="291"/>
      <c r="O285" s="13" t="s">
        <v>8</v>
      </c>
      <c r="P285" s="30"/>
    </row>
    <row r="286" spans="1:18">
      <c r="A286" s="5"/>
      <c r="B286" s="312"/>
      <c r="C286" s="313"/>
      <c r="D286" s="11">
        <v>1</v>
      </c>
      <c r="E286" s="6">
        <v>1</v>
      </c>
      <c r="F286" s="6">
        <v>1</v>
      </c>
      <c r="G286" s="6">
        <v>1</v>
      </c>
      <c r="H286" s="6">
        <v>1</v>
      </c>
      <c r="I286" s="6">
        <v>3</v>
      </c>
      <c r="J286" s="6">
        <v>3</v>
      </c>
      <c r="K286" s="6">
        <v>3</v>
      </c>
      <c r="L286" s="6">
        <v>3</v>
      </c>
      <c r="M286" s="6"/>
      <c r="N286" s="6"/>
      <c r="O286" s="16">
        <f>SUM(D$286:N$286)</f>
        <v>17</v>
      </c>
      <c r="P286" s="29"/>
    </row>
    <row r="287" spans="1:18" ht="48">
      <c r="A287" s="17"/>
      <c r="B287" s="193" t="s">
        <v>3</v>
      </c>
      <c r="C287" s="193" t="s">
        <v>4</v>
      </c>
      <c r="D287" s="304" t="s">
        <v>5</v>
      </c>
      <c r="E287" s="305"/>
      <c r="F287" s="305"/>
      <c r="G287" s="305"/>
      <c r="H287" s="305"/>
      <c r="I287" s="305"/>
      <c r="J287" s="305"/>
      <c r="K287" s="305"/>
      <c r="L287" s="305"/>
      <c r="M287" s="305"/>
      <c r="N287" s="306"/>
      <c r="O287" s="46" t="s">
        <v>17</v>
      </c>
      <c r="P287" s="46" t="s">
        <v>21</v>
      </c>
      <c r="Q287" s="46" t="s">
        <v>18</v>
      </c>
      <c r="R287" s="46" t="s">
        <v>10</v>
      </c>
    </row>
    <row r="288" spans="1:18" ht="19.5" thickBot="1">
      <c r="A288" s="7"/>
      <c r="B288" s="110">
        <v>1</v>
      </c>
      <c r="C288" s="100" t="s">
        <v>279</v>
      </c>
      <c r="D288" s="134">
        <v>93</v>
      </c>
      <c r="E288" s="134">
        <v>90</v>
      </c>
      <c r="F288" s="134">
        <v>92</v>
      </c>
      <c r="G288" s="134">
        <v>92</v>
      </c>
      <c r="H288" s="133">
        <v>95</v>
      </c>
      <c r="I288" s="208">
        <v>92</v>
      </c>
      <c r="J288" s="203">
        <v>90</v>
      </c>
      <c r="K288" s="208">
        <v>95</v>
      </c>
      <c r="L288" s="203">
        <v>98</v>
      </c>
      <c r="M288" s="100"/>
      <c r="N288" s="100"/>
      <c r="O288" s="92">
        <f>((D288*$D$286+E288*$E$286+F288*$F$286+G288*$G$286+H288*$H$286+I288*$I$286+J288*$J$286+K288*$K$286+$L$286*L288+$M$286*M288+$N$286*N288)/$O$286)*0.9</f>
        <v>84.017647058823542</v>
      </c>
      <c r="P288" s="92">
        <v>33</v>
      </c>
      <c r="Q288" s="93">
        <f>P288*0.1</f>
        <v>3.3000000000000003</v>
      </c>
      <c r="R288" s="93">
        <f>O288+Q288</f>
        <v>87.317647058823539</v>
      </c>
    </row>
    <row r="289" spans="1:18" ht="18.75">
      <c r="A289" s="7"/>
      <c r="B289" s="51">
        <v>2</v>
      </c>
      <c r="C289" s="52" t="s">
        <v>280</v>
      </c>
      <c r="D289" s="127">
        <v>90</v>
      </c>
      <c r="E289" s="127">
        <v>90</v>
      </c>
      <c r="F289" s="127">
        <v>72</v>
      </c>
      <c r="G289" s="127">
        <v>90</v>
      </c>
      <c r="H289" s="126">
        <v>95</v>
      </c>
      <c r="I289" s="206">
        <v>88</v>
      </c>
      <c r="J289" s="199">
        <v>80</v>
      </c>
      <c r="K289" s="206">
        <v>76</v>
      </c>
      <c r="L289" s="199">
        <v>74</v>
      </c>
      <c r="M289" s="82"/>
      <c r="N289" s="82"/>
      <c r="O289" s="106">
        <f>((D289*$D$286+E289*$E$286+F289*$F$286+G289*$G$286+H289*$H$286+I289*$I$286+J289*$J$286+K289*$K$286+$L$286*L289+$M$286*M289+$N$286*N289)/$O$286)*0.9</f>
        <v>73.641176470588235</v>
      </c>
      <c r="P289" s="54"/>
      <c r="Q289" s="55">
        <f>P289*0.1</f>
        <v>0</v>
      </c>
      <c r="R289" s="55">
        <f t="shared" ref="R289" si="23">O289</f>
        <v>73.641176470588235</v>
      </c>
    </row>
    <row r="290" spans="1:18" ht="18.75" hidden="1">
      <c r="B290" s="51"/>
      <c r="C290" s="52"/>
      <c r="D290" s="81"/>
      <c r="E290" s="81"/>
      <c r="F290" s="81"/>
      <c r="G290" s="81"/>
      <c r="H290" s="81"/>
      <c r="I290" s="81"/>
      <c r="J290" s="81"/>
      <c r="K290" s="81"/>
      <c r="L290" s="81"/>
      <c r="M290" s="53"/>
      <c r="N290" s="53"/>
      <c r="O290" s="54"/>
      <c r="P290" s="54"/>
      <c r="Q290" s="55"/>
      <c r="R290" s="55"/>
    </row>
    <row r="291" spans="1:18" ht="18.75" hidden="1">
      <c r="B291" s="51"/>
      <c r="C291" s="61"/>
      <c r="D291" s="80"/>
      <c r="E291" s="80"/>
      <c r="F291" s="80"/>
      <c r="G291" s="80"/>
      <c r="H291" s="80"/>
      <c r="I291" s="80"/>
      <c r="J291" s="80"/>
      <c r="K291" s="80"/>
      <c r="L291" s="80"/>
      <c r="M291" s="48"/>
      <c r="N291" s="48"/>
      <c r="O291" s="49"/>
      <c r="P291" s="54"/>
      <c r="Q291" s="55"/>
      <c r="R291" s="50"/>
    </row>
    <row r="292" spans="1:18" ht="18.75">
      <c r="B292" s="65"/>
      <c r="C292" s="65"/>
      <c r="D292" s="99"/>
      <c r="E292" s="99"/>
      <c r="F292" s="99"/>
      <c r="G292" s="99"/>
      <c r="H292" s="99"/>
      <c r="I292" s="99"/>
      <c r="J292" s="99"/>
      <c r="K292" s="99"/>
      <c r="L292" s="99"/>
      <c r="M292" s="65"/>
      <c r="N292" s="65"/>
      <c r="O292" s="70"/>
      <c r="P292" s="70"/>
      <c r="Q292" s="71"/>
      <c r="R292" s="73"/>
    </row>
    <row r="293" spans="1:18" ht="15.75">
      <c r="A293" s="307" t="s">
        <v>228</v>
      </c>
      <c r="B293" s="307"/>
      <c r="C293" s="307"/>
      <c r="D293" s="307"/>
      <c r="E293" s="307"/>
      <c r="F293" s="307"/>
      <c r="G293" s="307"/>
      <c r="H293" s="307"/>
      <c r="I293" s="307"/>
      <c r="J293" s="307"/>
      <c r="K293" s="307"/>
      <c r="L293" s="307"/>
      <c r="M293" s="307"/>
      <c r="N293" s="307"/>
      <c r="O293" s="307"/>
      <c r="P293" s="307"/>
      <c r="Q293" s="307"/>
      <c r="R293" s="307"/>
    </row>
    <row r="294" spans="1:18" ht="15.75">
      <c r="A294" s="112"/>
      <c r="B294" s="112"/>
      <c r="C294" s="112"/>
      <c r="D294" s="112"/>
      <c r="E294" s="112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</row>
    <row r="295" spans="1:18" ht="15.75">
      <c r="A295" s="308" t="s">
        <v>9</v>
      </c>
      <c r="B295" s="308"/>
      <c r="C295" s="308"/>
      <c r="D295" s="308"/>
      <c r="E295" s="308"/>
      <c r="F295" s="308"/>
      <c r="G295" s="308"/>
      <c r="H295" s="308"/>
      <c r="I295" s="308"/>
      <c r="J295" s="308"/>
      <c r="K295" s="308"/>
      <c r="L295" s="308"/>
      <c r="M295" s="308"/>
      <c r="N295" s="308"/>
      <c r="O295" s="308"/>
      <c r="P295" s="308"/>
      <c r="Q295" s="308"/>
      <c r="R295" s="308"/>
    </row>
    <row r="296" spans="1:18" ht="15.75">
      <c r="A296" s="299" t="s">
        <v>220</v>
      </c>
      <c r="B296" s="299"/>
      <c r="C296" s="299"/>
      <c r="D296" s="299"/>
      <c r="E296" s="299"/>
      <c r="F296" s="299"/>
      <c r="G296" s="299"/>
      <c r="H296" s="299"/>
      <c r="I296" s="299"/>
      <c r="J296" s="299"/>
      <c r="K296" s="299"/>
      <c r="L296" s="299"/>
      <c r="M296" s="299"/>
      <c r="N296" s="299"/>
      <c r="O296" s="299"/>
      <c r="P296" s="299"/>
      <c r="Q296" s="299"/>
      <c r="R296" s="299"/>
    </row>
    <row r="297" spans="1:18" ht="15.75">
      <c r="A297" s="299"/>
      <c r="B297" s="299"/>
      <c r="C297" s="299"/>
      <c r="D297" s="299"/>
      <c r="E297" s="299"/>
      <c r="F297" s="299"/>
      <c r="G297" s="299"/>
      <c r="H297" s="299"/>
      <c r="I297" s="299"/>
      <c r="J297" s="299"/>
      <c r="K297" s="299"/>
      <c r="L297" s="299"/>
      <c r="M297" s="299"/>
      <c r="N297" s="299"/>
      <c r="O297" s="299"/>
      <c r="P297" s="299"/>
      <c r="Q297" s="299"/>
      <c r="R297" s="299"/>
    </row>
    <row r="298" spans="1:18" ht="15.75">
      <c r="A298" s="299" t="s">
        <v>222</v>
      </c>
      <c r="B298" s="299"/>
      <c r="C298" s="299"/>
      <c r="D298" s="299"/>
      <c r="E298" s="299"/>
      <c r="F298" s="299"/>
      <c r="G298" s="299"/>
      <c r="H298" s="299"/>
      <c r="I298" s="299"/>
      <c r="J298" s="299"/>
      <c r="K298" s="299"/>
      <c r="L298" s="299"/>
      <c r="M298" s="299"/>
      <c r="N298" s="299"/>
      <c r="O298" s="299"/>
      <c r="P298" s="299"/>
      <c r="Q298" s="299"/>
      <c r="R298" s="299"/>
    </row>
    <row r="299" spans="1:18" ht="15.75">
      <c r="A299" s="300"/>
      <c r="B299" s="300"/>
      <c r="C299" s="300"/>
      <c r="D299" s="300"/>
      <c r="E299" s="300"/>
      <c r="F299" s="300"/>
      <c r="G299" s="300"/>
      <c r="H299" s="300"/>
      <c r="I299" s="300"/>
      <c r="J299" s="300"/>
      <c r="K299" s="300"/>
      <c r="L299" s="300"/>
      <c r="M299" s="300"/>
      <c r="N299" s="300"/>
      <c r="O299" s="300"/>
      <c r="P299" s="300"/>
      <c r="Q299" s="300"/>
      <c r="R299" s="300"/>
    </row>
    <row r="300" spans="1:18" ht="15.75">
      <c r="A300" s="300" t="s">
        <v>223</v>
      </c>
      <c r="B300" s="300"/>
      <c r="C300" s="300"/>
      <c r="D300" s="300"/>
      <c r="E300" s="300"/>
      <c r="F300" s="300"/>
      <c r="G300" s="300"/>
      <c r="H300" s="300"/>
      <c r="I300" s="300"/>
      <c r="J300" s="300"/>
      <c r="K300" s="300"/>
      <c r="L300" s="300"/>
      <c r="M300" s="300"/>
      <c r="N300" s="300"/>
      <c r="O300" s="300"/>
      <c r="P300" s="300"/>
      <c r="Q300" s="300"/>
      <c r="R300" s="300"/>
    </row>
    <row r="308" spans="1:19" ht="15.75">
      <c r="A308" s="297" t="s">
        <v>0</v>
      </c>
      <c r="B308" s="297"/>
      <c r="C308" s="297"/>
      <c r="D308" s="297"/>
      <c r="E308" s="297"/>
      <c r="F308" s="297"/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</row>
    <row r="309" spans="1:19" ht="15.75">
      <c r="A309" s="297" t="s">
        <v>1</v>
      </c>
      <c r="B309" s="297"/>
      <c r="C309" s="297"/>
      <c r="D309" s="297"/>
      <c r="E309" s="297"/>
      <c r="F309" s="297"/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</row>
    <row r="310" spans="1:19" ht="15.75">
      <c r="A310" s="301" t="s">
        <v>40</v>
      </c>
      <c r="B310" s="301"/>
      <c r="C310" s="301"/>
      <c r="D310" s="301"/>
      <c r="E310" s="301"/>
      <c r="F310" s="301"/>
      <c r="G310" s="301"/>
      <c r="H310" s="301"/>
      <c r="I310" s="301"/>
      <c r="J310" s="301"/>
      <c r="K310" s="301"/>
      <c r="L310" s="301"/>
      <c r="M310" s="301"/>
      <c r="N310" s="301"/>
      <c r="O310" s="301"/>
      <c r="P310" s="301"/>
      <c r="Q310" s="301"/>
      <c r="R310" s="301"/>
      <c r="S310" s="25"/>
    </row>
    <row r="311" spans="1:19" ht="15.75">
      <c r="A311" s="298" t="s">
        <v>281</v>
      </c>
      <c r="B311" s="298"/>
      <c r="C311" s="298"/>
      <c r="D311" s="298"/>
      <c r="E311" s="298"/>
      <c r="F311" s="298"/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5"/>
    </row>
    <row r="312" spans="1:19" ht="15.75">
      <c r="A312" s="298" t="s">
        <v>72</v>
      </c>
      <c r="B312" s="298"/>
      <c r="C312" s="298"/>
      <c r="D312" s="298"/>
      <c r="E312" s="298"/>
      <c r="F312" s="298"/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5"/>
    </row>
    <row r="313" spans="1:19" ht="15.75">
      <c r="A313" s="310" t="s">
        <v>2</v>
      </c>
      <c r="B313" s="310"/>
      <c r="C313" s="310"/>
      <c r="D313" s="310"/>
      <c r="E313" s="310"/>
      <c r="F313" s="310"/>
      <c r="G313" s="310"/>
      <c r="H313" s="310"/>
      <c r="I313" s="310"/>
      <c r="J313" s="310"/>
      <c r="K313" s="310"/>
      <c r="L313" s="310"/>
      <c r="M313" s="310"/>
      <c r="N313" s="310"/>
      <c r="O313" s="310"/>
      <c r="P313" s="186"/>
      <c r="S313" s="25"/>
    </row>
    <row r="314" spans="1:19" ht="15.75">
      <c r="A314" s="24"/>
      <c r="B314" s="295" t="s">
        <v>221</v>
      </c>
      <c r="C314" s="296"/>
      <c r="D314" s="296"/>
      <c r="E314" s="296"/>
      <c r="F314" s="296"/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5"/>
    </row>
    <row r="315" spans="1:19" ht="18.75">
      <c r="A315" s="22"/>
      <c r="B315" s="284" t="s">
        <v>11</v>
      </c>
      <c r="C315" s="284"/>
      <c r="D315" s="284"/>
      <c r="E315" s="284"/>
      <c r="F315" s="284"/>
      <c r="G315" s="284"/>
      <c r="H315" s="284"/>
      <c r="I315" s="284"/>
      <c r="J315" s="284"/>
      <c r="K315" s="284"/>
      <c r="L315" s="285" t="s">
        <v>71</v>
      </c>
      <c r="M315" s="285"/>
      <c r="N315" s="285"/>
      <c r="O315" s="42" t="s">
        <v>12</v>
      </c>
      <c r="P315" s="285" t="s">
        <v>79</v>
      </c>
      <c r="Q315" s="285"/>
      <c r="R315" s="285"/>
      <c r="S315" s="25"/>
    </row>
    <row r="316" spans="1:19" ht="18.75">
      <c r="A316" s="22"/>
      <c r="B316" s="286" t="s">
        <v>20</v>
      </c>
      <c r="C316" s="286"/>
      <c r="D316" s="286"/>
      <c r="E316" s="286"/>
      <c r="F316" s="286"/>
      <c r="G316" s="286"/>
      <c r="H316" s="286"/>
      <c r="I316" s="292">
        <v>2</v>
      </c>
      <c r="J316" s="292"/>
      <c r="K316" s="43" t="s">
        <v>19</v>
      </c>
      <c r="L316" s="43"/>
      <c r="M316" s="293" t="s">
        <v>13</v>
      </c>
      <c r="N316" s="293"/>
      <c r="O316" s="293"/>
      <c r="P316" s="294" t="s">
        <v>14</v>
      </c>
      <c r="Q316" s="294"/>
      <c r="R316" s="294"/>
      <c r="S316" s="25"/>
    </row>
    <row r="317" spans="1:19" ht="18.75">
      <c r="A317" s="22"/>
      <c r="B317" s="284" t="s">
        <v>16</v>
      </c>
      <c r="C317" s="284"/>
      <c r="D317" s="285" t="s">
        <v>254</v>
      </c>
      <c r="E317" s="285"/>
      <c r="F317" s="285"/>
      <c r="G317" s="285"/>
      <c r="H317" s="285"/>
      <c r="I317" s="285"/>
      <c r="J317" s="285"/>
      <c r="K317" s="285"/>
      <c r="L317" s="285"/>
      <c r="M317" s="285"/>
      <c r="N317" s="285"/>
      <c r="O317" s="285"/>
      <c r="P317" s="285"/>
      <c r="Q317" s="285"/>
      <c r="R317" s="285"/>
      <c r="S317" s="25"/>
    </row>
    <row r="318" spans="1:19" ht="18.75">
      <c r="A318" s="22"/>
      <c r="B318" s="286" t="s">
        <v>15</v>
      </c>
      <c r="C318" s="286"/>
      <c r="D318" s="309"/>
      <c r="E318" s="309"/>
      <c r="F318" s="309"/>
      <c r="G318" s="309"/>
      <c r="H318" s="309"/>
      <c r="I318" s="309"/>
      <c r="J318" s="309"/>
      <c r="K318" s="309"/>
      <c r="L318" s="309"/>
      <c r="M318" s="309"/>
      <c r="N318" s="309"/>
      <c r="O318" s="309"/>
      <c r="P318" s="309"/>
      <c r="Q318" s="309"/>
      <c r="R318" s="309"/>
      <c r="S318" s="25"/>
    </row>
    <row r="319" spans="1:19" ht="15.7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S319" s="25"/>
    </row>
    <row r="320" spans="1:19" ht="15.75">
      <c r="A320" s="36"/>
      <c r="B320" s="287" t="s">
        <v>22</v>
      </c>
      <c r="C320" s="287"/>
      <c r="D320" s="287"/>
      <c r="E320" s="287"/>
      <c r="F320" s="287"/>
      <c r="G320" s="287"/>
      <c r="H320" s="287"/>
      <c r="I320" s="287"/>
      <c r="J320" s="287"/>
      <c r="K320" s="287"/>
      <c r="L320" s="287"/>
      <c r="M320" s="287"/>
      <c r="N320" s="287"/>
      <c r="O320" s="287"/>
      <c r="P320" s="287"/>
      <c r="Q320" s="288"/>
      <c r="R320" s="21">
        <v>5</v>
      </c>
      <c r="S320" s="25"/>
    </row>
    <row r="321" spans="1:19" ht="15.7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S321" s="25"/>
    </row>
    <row r="322" spans="1:19" ht="15.75">
      <c r="A322" s="4"/>
      <c r="B322" s="4"/>
      <c r="C322" s="4"/>
      <c r="D322" s="289" t="s">
        <v>6</v>
      </c>
      <c r="E322" s="290"/>
      <c r="F322" s="290"/>
      <c r="G322" s="290"/>
      <c r="H322" s="290"/>
      <c r="I322" s="290"/>
      <c r="J322" s="290"/>
      <c r="K322" s="290"/>
      <c r="L322" s="290"/>
      <c r="M322" s="290"/>
      <c r="N322" s="291"/>
      <c r="O322" s="8"/>
      <c r="P322" s="287" t="s">
        <v>23</v>
      </c>
      <c r="Q322" s="288"/>
      <c r="R322" s="21">
        <f>IF($R$206=2,1,ROUNDDOWN(R320*0.4,0))</f>
        <v>2</v>
      </c>
      <c r="S322" s="25"/>
    </row>
    <row r="323" spans="1:19" ht="239.25">
      <c r="A323" s="5"/>
      <c r="B323" s="188"/>
      <c r="C323" s="187" t="s">
        <v>296</v>
      </c>
      <c r="D323" s="40" t="s">
        <v>132</v>
      </c>
      <c r="E323" s="40" t="s">
        <v>29</v>
      </c>
      <c r="F323" s="40" t="s">
        <v>297</v>
      </c>
      <c r="G323" s="40" t="s">
        <v>57</v>
      </c>
      <c r="H323" s="40" t="s">
        <v>298</v>
      </c>
      <c r="I323" s="40" t="s">
        <v>80</v>
      </c>
      <c r="J323" s="40" t="s">
        <v>81</v>
      </c>
      <c r="K323" s="40" t="s">
        <v>299</v>
      </c>
      <c r="L323" s="40" t="s">
        <v>300</v>
      </c>
      <c r="M323" s="14"/>
      <c r="N323" s="15"/>
      <c r="O323" s="12"/>
      <c r="P323" s="12"/>
      <c r="S323" s="25"/>
    </row>
    <row r="324" spans="1:19">
      <c r="A324" s="5"/>
      <c r="B324" s="302"/>
      <c r="C324" s="311"/>
      <c r="D324" s="289" t="s">
        <v>7</v>
      </c>
      <c r="E324" s="290"/>
      <c r="F324" s="290"/>
      <c r="G324" s="290"/>
      <c r="H324" s="290"/>
      <c r="I324" s="290"/>
      <c r="J324" s="290"/>
      <c r="K324" s="290"/>
      <c r="L324" s="290"/>
      <c r="M324" s="290"/>
      <c r="N324" s="291"/>
      <c r="O324" s="13" t="s">
        <v>8</v>
      </c>
      <c r="P324" s="30"/>
      <c r="S324" s="25"/>
    </row>
    <row r="325" spans="1:19">
      <c r="A325" s="5"/>
      <c r="B325" s="312"/>
      <c r="C325" s="313"/>
      <c r="D325" s="11">
        <v>1</v>
      </c>
      <c r="E325" s="6">
        <v>1</v>
      </c>
      <c r="F325" s="6">
        <v>1</v>
      </c>
      <c r="G325" s="6">
        <v>1</v>
      </c>
      <c r="H325" s="6">
        <v>1</v>
      </c>
      <c r="I325" s="6">
        <v>1</v>
      </c>
      <c r="J325" s="6">
        <v>1</v>
      </c>
      <c r="K325" s="6">
        <v>3</v>
      </c>
      <c r="L325" s="6">
        <v>3</v>
      </c>
      <c r="M325" s="6"/>
      <c r="N325" s="6"/>
      <c r="O325" s="16">
        <f>SUM(D$325:N$325)</f>
        <v>13</v>
      </c>
      <c r="P325" s="29"/>
      <c r="S325" s="25"/>
    </row>
    <row r="326" spans="1:19" ht="48">
      <c r="A326" s="17"/>
      <c r="B326" s="193" t="s">
        <v>3</v>
      </c>
      <c r="C326" s="193" t="s">
        <v>4</v>
      </c>
      <c r="D326" s="304" t="s">
        <v>5</v>
      </c>
      <c r="E326" s="305"/>
      <c r="F326" s="305"/>
      <c r="G326" s="305"/>
      <c r="H326" s="305"/>
      <c r="I326" s="305"/>
      <c r="J326" s="305"/>
      <c r="K326" s="305"/>
      <c r="L326" s="305"/>
      <c r="M326" s="305"/>
      <c r="N326" s="306"/>
      <c r="O326" s="46" t="s">
        <v>17</v>
      </c>
      <c r="P326" s="46" t="s">
        <v>21</v>
      </c>
      <c r="Q326" s="46" t="s">
        <v>18</v>
      </c>
      <c r="R326" s="46" t="s">
        <v>10</v>
      </c>
      <c r="S326" s="25"/>
    </row>
    <row r="327" spans="1:19" ht="19.5" thickBot="1">
      <c r="A327" s="7"/>
      <c r="B327" s="110">
        <v>1</v>
      </c>
      <c r="C327" s="100" t="s">
        <v>301</v>
      </c>
      <c r="D327" s="134">
        <v>84</v>
      </c>
      <c r="E327" s="134">
        <v>90</v>
      </c>
      <c r="F327" s="134">
        <v>75</v>
      </c>
      <c r="G327" s="133">
        <v>70</v>
      </c>
      <c r="H327" s="252">
        <v>85</v>
      </c>
      <c r="I327" s="139">
        <v>83</v>
      </c>
      <c r="J327" s="134">
        <v>85</v>
      </c>
      <c r="K327" s="208">
        <v>80</v>
      </c>
      <c r="L327" s="203">
        <v>82</v>
      </c>
      <c r="M327" s="100"/>
      <c r="N327" s="100"/>
      <c r="O327" s="92">
        <f>((D327*$D$325+E327*$E$325+F327*$F$325+G327*$G$325+H327*$H$325+I327*$I$325+J327*$J$325+K327*$K$325+$L$325*L327+$M$325*M327+$N$325*N327)/$O$325)*0.9</f>
        <v>73.246153846153845</v>
      </c>
      <c r="P327" s="92"/>
      <c r="Q327" s="93">
        <f>P327*0.1</f>
        <v>0</v>
      </c>
      <c r="R327" s="93">
        <f>O327+Q327</f>
        <v>73.246153846153845</v>
      </c>
      <c r="S327" s="25"/>
    </row>
    <row r="328" spans="1:19" ht="18.75" hidden="1">
      <c r="A328" s="7"/>
      <c r="B328" s="51">
        <v>2</v>
      </c>
      <c r="C328" s="52"/>
      <c r="D328" s="127"/>
      <c r="E328" s="127"/>
      <c r="F328" s="127"/>
      <c r="G328" s="127"/>
      <c r="H328" s="126"/>
      <c r="I328" s="206"/>
      <c r="J328" s="199"/>
      <c r="K328" s="206"/>
      <c r="L328" s="199"/>
      <c r="M328" s="82"/>
      <c r="N328" s="82"/>
      <c r="O328" s="54">
        <f>((D328*$D$248+E328*$E$248+F328*$F$248+G328*$G$248+H328*$H$248+I328*$I$248+J328*$J$248+K328*$K$248+$L$248*L328+$M$248*M328+$N$248*N328)/$O$248)*0.9</f>
        <v>0</v>
      </c>
      <c r="P328" s="54"/>
      <c r="Q328" s="55">
        <f>P328*0.1</f>
        <v>0</v>
      </c>
      <c r="R328" s="55">
        <f t="shared" ref="R328" si="24">O328</f>
        <v>0</v>
      </c>
      <c r="S328" s="25"/>
    </row>
    <row r="329" spans="1:19" ht="18.75" hidden="1">
      <c r="B329" s="51"/>
      <c r="C329" s="52"/>
      <c r="D329" s="81"/>
      <c r="E329" s="81"/>
      <c r="F329" s="81"/>
      <c r="G329" s="81"/>
      <c r="H329" s="81"/>
      <c r="I329" s="81"/>
      <c r="J329" s="81"/>
      <c r="K329" s="81"/>
      <c r="L329" s="81"/>
      <c r="M329" s="53"/>
      <c r="N329" s="53"/>
      <c r="O329" s="54"/>
      <c r="P329" s="54"/>
      <c r="Q329" s="55"/>
      <c r="R329" s="55"/>
      <c r="S329" s="25"/>
    </row>
    <row r="330" spans="1:19" ht="18.75" hidden="1">
      <c r="B330" s="51"/>
      <c r="C330" s="61"/>
      <c r="D330" s="80"/>
      <c r="E330" s="80"/>
      <c r="F330" s="80"/>
      <c r="G330" s="80"/>
      <c r="H330" s="80"/>
      <c r="I330" s="80"/>
      <c r="J330" s="80"/>
      <c r="K330" s="80"/>
      <c r="L330" s="80"/>
      <c r="M330" s="48"/>
      <c r="N330" s="48"/>
      <c r="O330" s="49"/>
      <c r="P330" s="54"/>
      <c r="Q330" s="55"/>
      <c r="R330" s="50"/>
      <c r="S330" s="25"/>
    </row>
    <row r="331" spans="1:19" ht="18.75">
      <c r="B331" s="65"/>
      <c r="C331" s="65"/>
      <c r="D331" s="99"/>
      <c r="E331" s="99"/>
      <c r="F331" s="99"/>
      <c r="G331" s="99"/>
      <c r="H331" s="99"/>
      <c r="I331" s="99"/>
      <c r="J331" s="99"/>
      <c r="K331" s="99"/>
      <c r="L331" s="99"/>
      <c r="M331" s="65"/>
      <c r="N331" s="65"/>
      <c r="O331" s="70"/>
      <c r="P331" s="70"/>
      <c r="Q331" s="71"/>
      <c r="R331" s="73"/>
      <c r="S331" s="25"/>
    </row>
    <row r="332" spans="1:19" ht="15.75">
      <c r="A332" s="307" t="s">
        <v>228</v>
      </c>
      <c r="B332" s="307"/>
      <c r="C332" s="307"/>
      <c r="D332" s="307"/>
      <c r="E332" s="307"/>
      <c r="F332" s="307"/>
      <c r="G332" s="307"/>
      <c r="H332" s="307"/>
      <c r="I332" s="307"/>
      <c r="J332" s="307"/>
      <c r="K332" s="307"/>
      <c r="L332" s="307"/>
      <c r="M332" s="307"/>
      <c r="N332" s="307"/>
      <c r="O332" s="307"/>
      <c r="P332" s="307"/>
      <c r="Q332" s="307"/>
      <c r="R332" s="307"/>
      <c r="S332" s="25"/>
    </row>
    <row r="333" spans="1:19" ht="15.75">
      <c r="A333" s="112"/>
      <c r="B333" s="112"/>
      <c r="C333" s="112"/>
      <c r="D333" s="112"/>
      <c r="E333" s="112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25"/>
    </row>
    <row r="334" spans="1:19" ht="15.75">
      <c r="A334" s="308" t="s">
        <v>9</v>
      </c>
      <c r="B334" s="308"/>
      <c r="C334" s="308"/>
      <c r="D334" s="308"/>
      <c r="E334" s="308"/>
      <c r="F334" s="308"/>
      <c r="G334" s="308"/>
      <c r="H334" s="308"/>
      <c r="I334" s="308"/>
      <c r="J334" s="308"/>
      <c r="K334" s="308"/>
      <c r="L334" s="308"/>
      <c r="M334" s="308"/>
      <c r="N334" s="308"/>
      <c r="O334" s="308"/>
      <c r="P334" s="308"/>
      <c r="Q334" s="308"/>
      <c r="R334" s="308"/>
    </row>
    <row r="335" spans="1:19" ht="15.75">
      <c r="A335" s="299" t="s">
        <v>220</v>
      </c>
      <c r="B335" s="299"/>
      <c r="C335" s="299"/>
      <c r="D335" s="299"/>
      <c r="E335" s="299"/>
      <c r="F335" s="299"/>
      <c r="G335" s="299"/>
      <c r="H335" s="299"/>
      <c r="I335" s="299"/>
      <c r="J335" s="299"/>
      <c r="K335" s="299"/>
      <c r="L335" s="299"/>
      <c r="M335" s="299"/>
      <c r="N335" s="299"/>
      <c r="O335" s="299"/>
      <c r="P335" s="299"/>
      <c r="Q335" s="299"/>
      <c r="R335" s="299"/>
    </row>
    <row r="336" spans="1:19" ht="15.75">
      <c r="A336" s="299"/>
      <c r="B336" s="299"/>
      <c r="C336" s="299"/>
      <c r="D336" s="299"/>
      <c r="E336" s="299"/>
      <c r="F336" s="299"/>
      <c r="G336" s="299"/>
      <c r="H336" s="299"/>
      <c r="I336" s="299"/>
      <c r="J336" s="299"/>
      <c r="K336" s="299"/>
      <c r="L336" s="299"/>
      <c r="M336" s="299"/>
      <c r="N336" s="299"/>
      <c r="O336" s="299"/>
      <c r="P336" s="299"/>
      <c r="Q336" s="299"/>
      <c r="R336" s="299"/>
    </row>
    <row r="337" spans="1:18" ht="15.75">
      <c r="A337" s="299" t="s">
        <v>222</v>
      </c>
      <c r="B337" s="299"/>
      <c r="C337" s="299"/>
      <c r="D337" s="299"/>
      <c r="E337" s="299"/>
      <c r="F337" s="299"/>
      <c r="G337" s="299"/>
      <c r="H337" s="299"/>
      <c r="I337" s="299"/>
      <c r="J337" s="299"/>
      <c r="K337" s="299"/>
      <c r="L337" s="299"/>
      <c r="M337" s="299"/>
      <c r="N337" s="299"/>
      <c r="O337" s="299"/>
      <c r="P337" s="299"/>
      <c r="Q337" s="299"/>
      <c r="R337" s="299"/>
    </row>
    <row r="338" spans="1:18" ht="15.75">
      <c r="A338" s="300"/>
      <c r="B338" s="300"/>
      <c r="C338" s="300"/>
      <c r="D338" s="300"/>
      <c r="E338" s="300"/>
      <c r="F338" s="300"/>
      <c r="G338" s="300"/>
      <c r="H338" s="300"/>
      <c r="I338" s="300"/>
      <c r="J338" s="300"/>
      <c r="K338" s="300"/>
      <c r="L338" s="300"/>
      <c r="M338" s="300"/>
      <c r="N338" s="300"/>
      <c r="O338" s="300"/>
      <c r="P338" s="300"/>
      <c r="Q338" s="300"/>
      <c r="R338" s="300"/>
    </row>
    <row r="339" spans="1:18" ht="15.75">
      <c r="A339" s="300" t="s">
        <v>223</v>
      </c>
      <c r="B339" s="300"/>
      <c r="C339" s="300"/>
      <c r="D339" s="300"/>
      <c r="E339" s="300"/>
      <c r="F339" s="300"/>
      <c r="G339" s="300"/>
      <c r="H339" s="300"/>
      <c r="I339" s="300"/>
      <c r="J339" s="300"/>
      <c r="K339" s="300"/>
      <c r="L339" s="300"/>
      <c r="M339" s="300"/>
      <c r="N339" s="300"/>
      <c r="O339" s="300"/>
      <c r="P339" s="300"/>
      <c r="Q339" s="300"/>
      <c r="R339" s="300"/>
    </row>
  </sheetData>
  <sortState xmlns:xlrd2="http://schemas.microsoft.com/office/spreadsheetml/2017/richdata2" ref="B137:R146">
    <sortCondition descending="1" ref="R137:R146"/>
  </sortState>
  <mergeCells count="256">
    <mergeCell ref="B325:C325"/>
    <mergeCell ref="D326:N326"/>
    <mergeCell ref="A332:R332"/>
    <mergeCell ref="A334:R334"/>
    <mergeCell ref="A335:R335"/>
    <mergeCell ref="A336:R336"/>
    <mergeCell ref="A337:R337"/>
    <mergeCell ref="A338:R338"/>
    <mergeCell ref="A339:R339"/>
    <mergeCell ref="B317:C317"/>
    <mergeCell ref="D317:R317"/>
    <mergeCell ref="B318:C318"/>
    <mergeCell ref="D318:R318"/>
    <mergeCell ref="B320:Q320"/>
    <mergeCell ref="D322:N322"/>
    <mergeCell ref="P322:Q322"/>
    <mergeCell ref="B324:C324"/>
    <mergeCell ref="D324:N324"/>
    <mergeCell ref="A313:O313"/>
    <mergeCell ref="B314:R314"/>
    <mergeCell ref="B315:K315"/>
    <mergeCell ref="L315:N315"/>
    <mergeCell ref="P315:R315"/>
    <mergeCell ref="B316:H316"/>
    <mergeCell ref="I316:J316"/>
    <mergeCell ref="M316:O316"/>
    <mergeCell ref="P316:R316"/>
    <mergeCell ref="A297:R297"/>
    <mergeCell ref="A298:R298"/>
    <mergeCell ref="A299:R299"/>
    <mergeCell ref="A300:R300"/>
    <mergeCell ref="A308:R308"/>
    <mergeCell ref="A309:R309"/>
    <mergeCell ref="A310:R310"/>
    <mergeCell ref="A311:R311"/>
    <mergeCell ref="A312:R312"/>
    <mergeCell ref="D283:N283"/>
    <mergeCell ref="P283:Q283"/>
    <mergeCell ref="B285:C285"/>
    <mergeCell ref="D285:N285"/>
    <mergeCell ref="B286:C286"/>
    <mergeCell ref="D287:N287"/>
    <mergeCell ref="A293:R293"/>
    <mergeCell ref="A295:R295"/>
    <mergeCell ref="A296:R296"/>
    <mergeCell ref="B277:H277"/>
    <mergeCell ref="I277:J277"/>
    <mergeCell ref="M277:O277"/>
    <mergeCell ref="P277:R277"/>
    <mergeCell ref="B278:C278"/>
    <mergeCell ref="D278:R278"/>
    <mergeCell ref="B279:C279"/>
    <mergeCell ref="D279:R279"/>
    <mergeCell ref="B281:Q281"/>
    <mergeCell ref="A269:R269"/>
    <mergeCell ref="A270:R270"/>
    <mergeCell ref="A271:R271"/>
    <mergeCell ref="A272:R272"/>
    <mergeCell ref="A273:R273"/>
    <mergeCell ref="A274:O274"/>
    <mergeCell ref="B275:R275"/>
    <mergeCell ref="B276:K276"/>
    <mergeCell ref="L276:N276"/>
    <mergeCell ref="P276:R276"/>
    <mergeCell ref="B11:C11"/>
    <mergeCell ref="B18:C18"/>
    <mergeCell ref="D15:N15"/>
    <mergeCell ref="D17:N17"/>
    <mergeCell ref="B17:C17"/>
    <mergeCell ref="D11:R11"/>
    <mergeCell ref="A1:R1"/>
    <mergeCell ref="A3:R3"/>
    <mergeCell ref="A5:R5"/>
    <mergeCell ref="A2:R2"/>
    <mergeCell ref="D10:R10"/>
    <mergeCell ref="P9:R9"/>
    <mergeCell ref="P8:R8"/>
    <mergeCell ref="I9:J9"/>
    <mergeCell ref="A4:R4"/>
    <mergeCell ref="B7:R7"/>
    <mergeCell ref="M9:O9"/>
    <mergeCell ref="A6:O6"/>
    <mergeCell ref="B8:K8"/>
    <mergeCell ref="L8:N8"/>
    <mergeCell ref="B9:H9"/>
    <mergeCell ref="B10:C10"/>
    <mergeCell ref="B13:Q13"/>
    <mergeCell ref="P15:Q15"/>
    <mergeCell ref="D19:N19"/>
    <mergeCell ref="B55:C55"/>
    <mergeCell ref="D55:R55"/>
    <mergeCell ref="B54:H54"/>
    <mergeCell ref="I54:J54"/>
    <mergeCell ref="M54:O54"/>
    <mergeCell ref="P54:R54"/>
    <mergeCell ref="A46:R46"/>
    <mergeCell ref="A47:R47"/>
    <mergeCell ref="A48:R48"/>
    <mergeCell ref="A49:R49"/>
    <mergeCell ref="A50:R50"/>
    <mergeCell ref="A51:O51"/>
    <mergeCell ref="B52:R52"/>
    <mergeCell ref="B53:K53"/>
    <mergeCell ref="L53:N53"/>
    <mergeCell ref="P53:R53"/>
    <mergeCell ref="A35:R35"/>
    <mergeCell ref="A150:R150"/>
    <mergeCell ref="A151:R151"/>
    <mergeCell ref="A152:R152"/>
    <mergeCell ref="A153:R153"/>
    <mergeCell ref="A154:O154"/>
    <mergeCell ref="A28:R28"/>
    <mergeCell ref="A30:R30"/>
    <mergeCell ref="A31:R31"/>
    <mergeCell ref="A32:R32"/>
    <mergeCell ref="A33:R33"/>
    <mergeCell ref="A34:R34"/>
    <mergeCell ref="A149:R149"/>
    <mergeCell ref="A135:R135"/>
    <mergeCell ref="A136:R136"/>
    <mergeCell ref="A137:R137"/>
    <mergeCell ref="A133:R133"/>
    <mergeCell ref="A134:R134"/>
    <mergeCell ref="B62:C62"/>
    <mergeCell ref="D62:N62"/>
    <mergeCell ref="B63:C63"/>
    <mergeCell ref="D64:N64"/>
    <mergeCell ref="A79:R79"/>
    <mergeCell ref="A100:R100"/>
    <mergeCell ref="B105:H105"/>
    <mergeCell ref="I105:J105"/>
    <mergeCell ref="M105:O105"/>
    <mergeCell ref="P105:R105"/>
    <mergeCell ref="B106:C106"/>
    <mergeCell ref="D106:R106"/>
    <mergeCell ref="A101:R101"/>
    <mergeCell ref="A102:O102"/>
    <mergeCell ref="B103:R103"/>
    <mergeCell ref="B104:K104"/>
    <mergeCell ref="L104:N104"/>
    <mergeCell ref="P104:R104"/>
    <mergeCell ref="B56:C56"/>
    <mergeCell ref="D56:R56"/>
    <mergeCell ref="B58:Q58"/>
    <mergeCell ref="D60:N60"/>
    <mergeCell ref="P60:Q60"/>
    <mergeCell ref="A97:R97"/>
    <mergeCell ref="A98:R98"/>
    <mergeCell ref="A99:R99"/>
    <mergeCell ref="A81:R81"/>
    <mergeCell ref="A82:R82"/>
    <mergeCell ref="A83:R83"/>
    <mergeCell ref="A84:R84"/>
    <mergeCell ref="A85:R85"/>
    <mergeCell ref="A86:R86"/>
    <mergeCell ref="B113:C113"/>
    <mergeCell ref="D113:N113"/>
    <mergeCell ref="B114:C114"/>
    <mergeCell ref="D115:N115"/>
    <mergeCell ref="A131:R131"/>
    <mergeCell ref="B107:C107"/>
    <mergeCell ref="D107:R107"/>
    <mergeCell ref="B109:Q109"/>
    <mergeCell ref="D111:N111"/>
    <mergeCell ref="P111:Q111"/>
    <mergeCell ref="A180:R180"/>
    <mergeCell ref="A182:R182"/>
    <mergeCell ref="A183:R183"/>
    <mergeCell ref="A184:R184"/>
    <mergeCell ref="A185:R185"/>
    <mergeCell ref="B155:R155"/>
    <mergeCell ref="B156:K156"/>
    <mergeCell ref="L156:N156"/>
    <mergeCell ref="P156:R156"/>
    <mergeCell ref="B157:H157"/>
    <mergeCell ref="I157:J157"/>
    <mergeCell ref="M157:O157"/>
    <mergeCell ref="P157:R157"/>
    <mergeCell ref="B161:Q161"/>
    <mergeCell ref="D163:N163"/>
    <mergeCell ref="P163:Q163"/>
    <mergeCell ref="B165:C165"/>
    <mergeCell ref="D165:N165"/>
    <mergeCell ref="B166:C166"/>
    <mergeCell ref="D167:N167"/>
    <mergeCell ref="B158:C158"/>
    <mergeCell ref="D158:R158"/>
    <mergeCell ref="B159:C159"/>
    <mergeCell ref="D159:R159"/>
    <mergeCell ref="A186:R186"/>
    <mergeCell ref="A198:R198"/>
    <mergeCell ref="A199:O199"/>
    <mergeCell ref="B200:R200"/>
    <mergeCell ref="B201:K201"/>
    <mergeCell ref="L201:N201"/>
    <mergeCell ref="P201:R201"/>
    <mergeCell ref="A194:R194"/>
    <mergeCell ref="A195:R195"/>
    <mergeCell ref="A196:R196"/>
    <mergeCell ref="A197:R197"/>
    <mergeCell ref="A138:R138"/>
    <mergeCell ref="A187:R187"/>
    <mergeCell ref="A227:R227"/>
    <mergeCell ref="A222:R222"/>
    <mergeCell ref="A223:R223"/>
    <mergeCell ref="A224:R224"/>
    <mergeCell ref="A225:R225"/>
    <mergeCell ref="A226:R226"/>
    <mergeCell ref="B210:C210"/>
    <mergeCell ref="D210:N210"/>
    <mergeCell ref="B211:C211"/>
    <mergeCell ref="D212:N212"/>
    <mergeCell ref="A220:R220"/>
    <mergeCell ref="B204:C204"/>
    <mergeCell ref="D204:R204"/>
    <mergeCell ref="B206:Q206"/>
    <mergeCell ref="D208:N208"/>
    <mergeCell ref="P208:Q208"/>
    <mergeCell ref="B202:H202"/>
    <mergeCell ref="I202:J202"/>
    <mergeCell ref="M202:O202"/>
    <mergeCell ref="P202:R202"/>
    <mergeCell ref="B203:C203"/>
    <mergeCell ref="D203:R203"/>
    <mergeCell ref="A231:R231"/>
    <mergeCell ref="A232:R232"/>
    <mergeCell ref="A233:R233"/>
    <mergeCell ref="A234:R234"/>
    <mergeCell ref="A235:R235"/>
    <mergeCell ref="A236:O236"/>
    <mergeCell ref="B237:R237"/>
    <mergeCell ref="B238:K238"/>
    <mergeCell ref="L238:N238"/>
    <mergeCell ref="P238:R238"/>
    <mergeCell ref="B239:H239"/>
    <mergeCell ref="I239:J239"/>
    <mergeCell ref="M239:O239"/>
    <mergeCell ref="P239:R239"/>
    <mergeCell ref="B240:C240"/>
    <mergeCell ref="D240:R240"/>
    <mergeCell ref="B241:C241"/>
    <mergeCell ref="D241:R241"/>
    <mergeCell ref="B243:Q243"/>
    <mergeCell ref="A259:R259"/>
    <mergeCell ref="A260:R260"/>
    <mergeCell ref="A261:R261"/>
    <mergeCell ref="A262:R262"/>
    <mergeCell ref="D245:N245"/>
    <mergeCell ref="P245:Q245"/>
    <mergeCell ref="B247:C247"/>
    <mergeCell ref="D247:N247"/>
    <mergeCell ref="B248:C248"/>
    <mergeCell ref="D249:N249"/>
    <mergeCell ref="A255:R255"/>
    <mergeCell ref="A257:R257"/>
    <mergeCell ref="A258:R258"/>
  </mergeCells>
  <conditionalFormatting sqref="D20:N20 L22:N22 M23:N23 D168:N168 M177:N177 M21:N21 L172:N174 D24:N25 D126:N126 D122:N123 M124:N125">
    <cfRule type="expression" dxfId="237" priority="99">
      <formula>AND(D20=0,D$18&lt;&gt;0)</formula>
    </cfRule>
  </conditionalFormatting>
  <conditionalFormatting sqref="D67:N67">
    <cfRule type="expression" dxfId="236" priority="94">
      <formula>AND(D67=0,D$18&lt;&gt;0)</formula>
    </cfRule>
  </conditionalFormatting>
  <conditionalFormatting sqref="M215:N217">
    <cfRule type="expression" dxfId="235" priority="86">
      <formula>AND(M215=0,M$18&lt;&gt;0)</formula>
    </cfRule>
  </conditionalFormatting>
  <conditionalFormatting sqref="D23:L23">
    <cfRule type="expression" dxfId="234" priority="79">
      <formula>AND(D23=0,D$18&lt;&gt;0)</formula>
    </cfRule>
  </conditionalFormatting>
  <conditionalFormatting sqref="L21">
    <cfRule type="expression" dxfId="233" priority="81">
      <formula>AND(L21=0,L$18&lt;&gt;0)</formula>
    </cfRule>
  </conditionalFormatting>
  <conditionalFormatting sqref="M77:N77">
    <cfRule type="expression" dxfId="232" priority="76">
      <formula>AND(M77=0,M$18&lt;&gt;0)</formula>
    </cfRule>
  </conditionalFormatting>
  <conditionalFormatting sqref="L175:N175">
    <cfRule type="expression" dxfId="231" priority="45">
      <formula>AND(L175=0,L$18&lt;&gt;0)</formula>
    </cfRule>
  </conditionalFormatting>
  <conditionalFormatting sqref="M71:N71">
    <cfRule type="expression" dxfId="230" priority="74">
      <formula>AND(M71=0,M$18&lt;&gt;0)</formula>
    </cfRule>
  </conditionalFormatting>
  <conditionalFormatting sqref="D67:K67">
    <cfRule type="expression" dxfId="229" priority="65">
      <formula>AND(D67=0,D$18&lt;&gt;0)</formula>
    </cfRule>
  </conditionalFormatting>
  <conditionalFormatting sqref="D26:K26">
    <cfRule type="expression" dxfId="228" priority="71">
      <formula>AND(D26=0,D$18&lt;&gt;0)</formula>
    </cfRule>
  </conditionalFormatting>
  <conditionalFormatting sqref="D21:K21">
    <cfRule type="expression" dxfId="227" priority="70">
      <formula>AND(D21=0,D$18&lt;&gt;0)</formula>
    </cfRule>
  </conditionalFormatting>
  <conditionalFormatting sqref="D22:K22">
    <cfRule type="expression" dxfId="226" priority="69">
      <formula>AND(D22=0,D$18&lt;&gt;0)</formula>
    </cfRule>
  </conditionalFormatting>
  <conditionalFormatting sqref="D128:N128">
    <cfRule type="expression" dxfId="225" priority="51">
      <formula>AND(D128=0,D$18&lt;&gt;0)</formula>
    </cfRule>
  </conditionalFormatting>
  <conditionalFormatting sqref="D170:N170">
    <cfRule type="expression" dxfId="224" priority="42">
      <formula>AND(D170=0,D$18&lt;&gt;0)</formula>
    </cfRule>
  </conditionalFormatting>
  <conditionalFormatting sqref="D127:N127">
    <cfRule type="expression" dxfId="223" priority="46">
      <formula>AND(D127=0,D$18&lt;&gt;0)</formula>
    </cfRule>
  </conditionalFormatting>
  <conditionalFormatting sqref="D175:K175">
    <cfRule type="expression" dxfId="222" priority="40">
      <formula>AND(D175=0,D$18&lt;&gt;0)</formula>
    </cfRule>
  </conditionalFormatting>
  <conditionalFormatting sqref="M76:N76">
    <cfRule type="expression" dxfId="221" priority="64">
      <formula>AND(M76=0,M$18&lt;&gt;0)</formula>
    </cfRule>
  </conditionalFormatting>
  <conditionalFormatting sqref="M72:N72">
    <cfRule type="expression" dxfId="220" priority="63">
      <formula>AND(M72=0,M$18&lt;&gt;0)</formula>
    </cfRule>
  </conditionalFormatting>
  <conditionalFormatting sqref="L70:N70">
    <cfRule type="expression" dxfId="219" priority="32">
      <formula>AND(L70=0,L$18&lt;&gt;0)</formula>
    </cfRule>
  </conditionalFormatting>
  <conditionalFormatting sqref="D74:K74">
    <cfRule type="expression" dxfId="218" priority="62">
      <formula>AND(D74=0,D$18&lt;&gt;0)</formula>
    </cfRule>
  </conditionalFormatting>
  <conditionalFormatting sqref="M121:N121">
    <cfRule type="expression" dxfId="217" priority="47">
      <formula>AND(M121=0,M$18&lt;&gt;0)</formula>
    </cfRule>
  </conditionalFormatting>
  <conditionalFormatting sqref="D171:N171">
    <cfRule type="expression" dxfId="216" priority="41">
      <formula>AND(D171=0,D$18&lt;&gt;0)</formula>
    </cfRule>
  </conditionalFormatting>
  <conditionalFormatting sqref="D119:L119">
    <cfRule type="expression" dxfId="215" priority="49">
      <formula>AND(D119=0,D$18&lt;&gt;0)</formula>
    </cfRule>
  </conditionalFormatting>
  <conditionalFormatting sqref="M250:N252">
    <cfRule type="expression" dxfId="214" priority="36">
      <formula>AND(M250=0,M$18&lt;&gt;0)</formula>
    </cfRule>
  </conditionalFormatting>
  <conditionalFormatting sqref="D176:N176">
    <cfRule type="expression" dxfId="213" priority="43">
      <formula>AND(D176=0,D$18&lt;&gt;0)</formula>
    </cfRule>
  </conditionalFormatting>
  <conditionalFormatting sqref="D173:K173">
    <cfRule type="expression" dxfId="212" priority="38">
      <formula>AND(D173=0,D$18&lt;&gt;0)</formula>
    </cfRule>
  </conditionalFormatting>
  <conditionalFormatting sqref="D174:K174">
    <cfRule type="expression" dxfId="211" priority="37">
      <formula>AND(D174=0,D$18&lt;&gt;0)</formula>
    </cfRule>
  </conditionalFormatting>
  <conditionalFormatting sqref="M119:N119">
    <cfRule type="expression" dxfId="210" priority="50">
      <formula>AND(M119=0,M$18&lt;&gt;0)</formula>
    </cfRule>
  </conditionalFormatting>
  <conditionalFormatting sqref="D172:K172">
    <cfRule type="expression" dxfId="209" priority="39">
      <formula>AND(D172=0,D$18&lt;&gt;0)</formula>
    </cfRule>
  </conditionalFormatting>
  <conditionalFormatting sqref="D24:K24">
    <cfRule type="expression" dxfId="208" priority="35">
      <formula>AND(D24=0,D$18&lt;&gt;0)</formula>
    </cfRule>
  </conditionalFormatting>
  <conditionalFormatting sqref="D169:N169">
    <cfRule type="expression" dxfId="207" priority="44">
      <formula>AND(D169=0,D$18&lt;&gt;0)</formula>
    </cfRule>
  </conditionalFormatting>
  <conditionalFormatting sqref="D68:K68">
    <cfRule type="expression" dxfId="206" priority="27">
      <formula>AND(D68=0,D$18&lt;&gt;0)</formula>
    </cfRule>
  </conditionalFormatting>
  <conditionalFormatting sqref="D68:K68">
    <cfRule type="expression" dxfId="205" priority="26">
      <formula>AND(D68=0,D$18&lt;&gt;0)</formula>
    </cfRule>
  </conditionalFormatting>
  <conditionalFormatting sqref="L73">
    <cfRule type="expression" dxfId="204" priority="15">
      <formula>AND(L73=0,L$18&lt;&gt;0)</formula>
    </cfRule>
  </conditionalFormatting>
  <conditionalFormatting sqref="M327:N329">
    <cfRule type="expression" dxfId="203" priority="1">
      <formula>AND(M327=0,M$18&lt;&gt;0)</formula>
    </cfRule>
  </conditionalFormatting>
  <conditionalFormatting sqref="D69:N69">
    <cfRule type="expression" dxfId="202" priority="33">
      <formula>AND(D69=0,D$18&lt;&gt;0)</formula>
    </cfRule>
  </conditionalFormatting>
  <conditionalFormatting sqref="D70:K70">
    <cfRule type="expression" dxfId="201" priority="30">
      <formula>AND(D70=0,D$18&lt;&gt;0)</formula>
    </cfRule>
  </conditionalFormatting>
  <conditionalFormatting sqref="D70:K70">
    <cfRule type="expression" dxfId="200" priority="31">
      <formula>AND(D70=0,D$18&lt;&gt;0)</formula>
    </cfRule>
  </conditionalFormatting>
  <conditionalFormatting sqref="L68:N68">
    <cfRule type="expression" dxfId="199" priority="29">
      <formula>AND(L68=0,L$18&lt;&gt;0)</formula>
    </cfRule>
  </conditionalFormatting>
  <conditionalFormatting sqref="D68:L68">
    <cfRule type="expression" dxfId="198" priority="28">
      <formula>AND(D68=0,D$18&lt;&gt;0)</formula>
    </cfRule>
  </conditionalFormatting>
  <conditionalFormatting sqref="D66:N66">
    <cfRule type="expression" dxfId="197" priority="25">
      <formula>AND(D66=0,D$18&lt;&gt;0)</formula>
    </cfRule>
  </conditionalFormatting>
  <conditionalFormatting sqref="D66:K66">
    <cfRule type="expression" dxfId="196" priority="24">
      <formula>AND(D66=0,D$18&lt;&gt;0)</formula>
    </cfRule>
  </conditionalFormatting>
  <conditionalFormatting sqref="D66:K66">
    <cfRule type="expression" dxfId="195" priority="22">
      <formula>AND(D66=0,D$18&lt;&gt;0)</formula>
    </cfRule>
  </conditionalFormatting>
  <conditionalFormatting sqref="D66:L66">
    <cfRule type="expression" dxfId="194" priority="23">
      <formula>AND(D66=0,D$18&lt;&gt;0)</formula>
    </cfRule>
  </conditionalFormatting>
  <conditionalFormatting sqref="D65:N65">
    <cfRule type="expression" dxfId="193" priority="21">
      <formula>AND(D65=0,D$18&lt;&gt;0)</formula>
    </cfRule>
  </conditionalFormatting>
  <conditionalFormatting sqref="M218:N218">
    <cfRule type="expression" dxfId="192" priority="6">
      <formula>AND(M218=0,M$18&lt;&gt;0)</formula>
    </cfRule>
  </conditionalFormatting>
  <conditionalFormatting sqref="D71:L71">
    <cfRule type="expression" dxfId="191" priority="19">
      <formula>AND(D71=0,D$18&lt;&gt;0)</formula>
    </cfRule>
  </conditionalFormatting>
  <conditionalFormatting sqref="L72">
    <cfRule type="expression" dxfId="190" priority="18">
      <formula>AND(L72=0,L$18&lt;&gt;0)</formula>
    </cfRule>
  </conditionalFormatting>
  <conditionalFormatting sqref="D72:K72">
    <cfRule type="expression" dxfId="189" priority="17">
      <formula>AND(D72=0,D$18&lt;&gt;0)</formula>
    </cfRule>
  </conditionalFormatting>
  <conditionalFormatting sqref="D72:K72">
    <cfRule type="expression" dxfId="188" priority="16">
      <formula>AND(D72=0,D$18&lt;&gt;0)</formula>
    </cfRule>
  </conditionalFormatting>
  <conditionalFormatting sqref="D124:L124">
    <cfRule type="expression" dxfId="187" priority="13">
      <formula>AND(D124=0,D$18&lt;&gt;0)</formula>
    </cfRule>
  </conditionalFormatting>
  <conditionalFormatting sqref="D125:L125">
    <cfRule type="expression" dxfId="186" priority="12">
      <formula>AND(D125=0,D$18&lt;&gt;0)</formula>
    </cfRule>
  </conditionalFormatting>
  <conditionalFormatting sqref="D117:N117">
    <cfRule type="expression" dxfId="185" priority="11">
      <formula>AND(D117=0,D$18&lt;&gt;0)</formula>
    </cfRule>
  </conditionalFormatting>
  <conditionalFormatting sqref="D116:N116">
    <cfRule type="expression" dxfId="184" priority="10">
      <formula>AND(D116=0,D$18&lt;&gt;0)</formula>
    </cfRule>
  </conditionalFormatting>
  <conditionalFormatting sqref="D118:N118">
    <cfRule type="expression" dxfId="183" priority="9">
      <formula>AND(D118=0,D$18&lt;&gt;0)</formula>
    </cfRule>
  </conditionalFormatting>
  <conditionalFormatting sqref="D120:N120">
    <cfRule type="expression" dxfId="182" priority="8">
      <formula>AND(D120=0,D$18&lt;&gt;0)</formula>
    </cfRule>
  </conditionalFormatting>
  <conditionalFormatting sqref="D121:L121">
    <cfRule type="expression" dxfId="181" priority="7">
      <formula>AND(D121=0,D$18&lt;&gt;0)</formula>
    </cfRule>
  </conditionalFormatting>
  <conditionalFormatting sqref="M213:N213">
    <cfRule type="expression" dxfId="180" priority="5">
      <formula>AND(M213=0,M$18&lt;&gt;0)</formula>
    </cfRule>
  </conditionalFormatting>
  <conditionalFormatting sqref="M214:N214">
    <cfRule type="expression" dxfId="179" priority="4">
      <formula>AND(M214=0,M$18&lt;&gt;0)</formula>
    </cfRule>
  </conditionalFormatting>
  <conditionalFormatting sqref="M288:N290">
    <cfRule type="expression" dxfId="178" priority="3">
      <formula>AND(M288=0,M$18&lt;&gt;0)</formula>
    </cfRule>
  </conditionalFormatting>
  <pageMargins left="0.59055118110236227" right="0.19685039370078741" top="0.39370078740157483" bottom="0.39370078740157483" header="0.31496062992125984" footer="0.31496062992125984"/>
  <pageSetup paperSize="9" scale="52" fitToHeight="0" orientation="portrait" r:id="rId1"/>
  <rowBreaks count="7" manualBreakCount="7">
    <brk id="40" max="16383" man="1"/>
    <brk id="92" max="16383" man="1"/>
    <brk id="144" max="16383" man="1"/>
    <brk id="190" max="16383" man="1"/>
    <brk id="229" max="16383" man="1"/>
    <brk id="263" max="17" man="1"/>
    <brk id="30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AMJ234"/>
  <sheetViews>
    <sheetView view="pageBreakPreview" topLeftCell="A2" zoomScale="80" zoomScaleNormal="98" zoomScaleSheetLayoutView="80" workbookViewId="0">
      <selection activeCell="J221" sqref="J221:L221"/>
    </sheetView>
  </sheetViews>
  <sheetFormatPr defaultRowHeight="15"/>
  <cols>
    <col min="1" max="1" width="7.140625" style="1" customWidth="1"/>
    <col min="2" max="2" width="5.85546875" style="1" customWidth="1"/>
    <col min="3" max="3" width="44.5703125" style="1" customWidth="1"/>
    <col min="4" max="4" width="6.85546875" style="1" customWidth="1"/>
    <col min="5" max="5" width="7.42578125" style="1" customWidth="1"/>
    <col min="6" max="6" width="5.7109375" style="1" customWidth="1"/>
    <col min="7" max="7" width="8" style="1" customWidth="1"/>
    <col min="8" max="8" width="6.5703125" style="1" customWidth="1"/>
    <col min="9" max="9" width="5.28515625" style="1" customWidth="1"/>
    <col min="10" max="10" width="5.85546875" style="1" customWidth="1"/>
    <col min="11" max="11" width="5.5703125" style="1" customWidth="1"/>
    <col min="12" max="12" width="5.42578125" style="1" customWidth="1"/>
    <col min="13" max="13" width="5.140625" style="1" customWidth="1"/>
    <col min="14" max="14" width="6.28515625" style="1" customWidth="1"/>
    <col min="15" max="18" width="13.85546875" style="1" customWidth="1"/>
    <col min="19" max="1024" width="12.28515625" style="1" customWidth="1"/>
  </cols>
  <sheetData>
    <row r="1" spans="1:1024" ht="29.25" customHeight="1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1024" s="3" customFormat="1" ht="19.5" customHeight="1">
      <c r="A2" s="297" t="s">
        <v>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21" customHeight="1">
      <c r="A3" s="301" t="s">
        <v>40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</row>
    <row r="4" spans="1:1024" ht="25.5" customHeight="1">
      <c r="A4" s="298" t="s">
        <v>288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</row>
    <row r="5" spans="1:1024" ht="14.25" customHeight="1">
      <c r="A5" s="298" t="s">
        <v>72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</row>
    <row r="6" spans="1:1024" ht="24.75" customHeight="1">
      <c r="A6" s="310" t="s">
        <v>2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78"/>
    </row>
    <row r="7" spans="1:1024" ht="129.75" customHeight="1">
      <c r="A7" s="24"/>
      <c r="B7" s="295" t="s">
        <v>221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</row>
    <row r="8" spans="1:1024" ht="21.75" customHeight="1">
      <c r="A8" s="22"/>
      <c r="B8" s="284" t="s">
        <v>11</v>
      </c>
      <c r="C8" s="284"/>
      <c r="D8" s="284"/>
      <c r="E8" s="284"/>
      <c r="F8" s="284"/>
      <c r="G8" s="284"/>
      <c r="H8" s="284"/>
      <c r="I8" s="284"/>
      <c r="J8" s="284"/>
      <c r="K8" s="284"/>
      <c r="L8" s="285" t="s">
        <v>71</v>
      </c>
      <c r="M8" s="285"/>
      <c r="N8" s="285"/>
      <c r="O8" s="42" t="s">
        <v>12</v>
      </c>
      <c r="P8" s="285" t="s">
        <v>79</v>
      </c>
      <c r="Q8" s="285"/>
      <c r="R8" s="285"/>
      <c r="S8" s="27"/>
    </row>
    <row r="9" spans="1:1024" ht="17.25" customHeight="1">
      <c r="A9" s="22"/>
      <c r="B9" s="286" t="s">
        <v>20</v>
      </c>
      <c r="C9" s="286"/>
      <c r="D9" s="286"/>
      <c r="E9" s="286"/>
      <c r="F9" s="286"/>
      <c r="G9" s="286"/>
      <c r="H9" s="286"/>
      <c r="I9" s="292">
        <v>3</v>
      </c>
      <c r="J9" s="292"/>
      <c r="K9" s="43" t="s">
        <v>19</v>
      </c>
      <c r="L9" s="43"/>
      <c r="M9" s="293" t="s">
        <v>13</v>
      </c>
      <c r="N9" s="293"/>
      <c r="O9" s="293"/>
      <c r="P9" s="294" t="s">
        <v>14</v>
      </c>
      <c r="Q9" s="294"/>
      <c r="R9" s="294"/>
      <c r="S9" s="25"/>
    </row>
    <row r="10" spans="1:1024" ht="17.25" customHeight="1">
      <c r="A10" s="22"/>
      <c r="B10" s="284" t="s">
        <v>16</v>
      </c>
      <c r="C10" s="284"/>
      <c r="D10" s="285" t="s">
        <v>24</v>
      </c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</row>
    <row r="11" spans="1:1024" ht="15" customHeight="1">
      <c r="A11" s="22"/>
      <c r="B11" s="286" t="s">
        <v>15</v>
      </c>
      <c r="C11" s="286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</row>
    <row r="12" spans="1:1024" ht="14.2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024" ht="14.25" customHeight="1">
      <c r="A13" s="36"/>
      <c r="B13" s="287" t="s">
        <v>22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8"/>
      <c r="R13" s="21">
        <v>15</v>
      </c>
    </row>
    <row r="14" spans="1:1024" ht="6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024" ht="15.95" customHeight="1">
      <c r="A15" s="4"/>
      <c r="B15" s="4"/>
      <c r="C15" s="4"/>
      <c r="D15" s="289" t="s">
        <v>6</v>
      </c>
      <c r="E15" s="290"/>
      <c r="F15" s="290"/>
      <c r="G15" s="290"/>
      <c r="H15" s="290"/>
      <c r="I15" s="290"/>
      <c r="J15" s="290"/>
      <c r="K15" s="290"/>
      <c r="L15" s="290"/>
      <c r="M15" s="290"/>
      <c r="N15" s="291"/>
      <c r="O15" s="8"/>
      <c r="P15" s="287" t="s">
        <v>23</v>
      </c>
      <c r="Q15" s="288"/>
      <c r="R15" s="21">
        <f>IF($R$13=2,1,ROUNDDOWN(R13*0.4,0))</f>
        <v>6</v>
      </c>
    </row>
    <row r="16" spans="1:1024" ht="145.5" customHeight="1">
      <c r="A16" s="5"/>
      <c r="B16" s="76"/>
      <c r="C16" s="77" t="s">
        <v>33</v>
      </c>
      <c r="D16" s="40" t="s">
        <v>29</v>
      </c>
      <c r="E16" s="75" t="s">
        <v>282</v>
      </c>
      <c r="F16" s="75" t="s">
        <v>283</v>
      </c>
      <c r="G16" s="75" t="s">
        <v>284</v>
      </c>
      <c r="H16" s="40" t="s">
        <v>57</v>
      </c>
      <c r="I16" s="75" t="s">
        <v>80</v>
      </c>
      <c r="J16" s="75" t="s">
        <v>81</v>
      </c>
      <c r="K16" s="40" t="s">
        <v>285</v>
      </c>
      <c r="L16" s="40" t="s">
        <v>286</v>
      </c>
      <c r="M16" s="40" t="s">
        <v>287</v>
      </c>
      <c r="N16" s="15"/>
      <c r="O16" s="12"/>
      <c r="P16" s="12"/>
    </row>
    <row r="17" spans="1:1024">
      <c r="A17" s="5"/>
      <c r="B17" s="302"/>
      <c r="C17" s="311"/>
      <c r="D17" s="289" t="s">
        <v>7</v>
      </c>
      <c r="E17" s="290"/>
      <c r="F17" s="290"/>
      <c r="G17" s="290"/>
      <c r="H17" s="290"/>
      <c r="I17" s="290"/>
      <c r="J17" s="290"/>
      <c r="K17" s="290"/>
      <c r="L17" s="290"/>
      <c r="M17" s="290"/>
      <c r="N17" s="291"/>
      <c r="O17" s="13" t="s">
        <v>8</v>
      </c>
      <c r="P17" s="30"/>
    </row>
    <row r="18" spans="1:1024" ht="15.75" customHeight="1">
      <c r="A18" s="5"/>
      <c r="B18" s="312"/>
      <c r="C18" s="313"/>
      <c r="D18" s="11">
        <v>1</v>
      </c>
      <c r="E18" s="6">
        <v>1</v>
      </c>
      <c r="F18" s="6">
        <v>3</v>
      </c>
      <c r="G18" s="6">
        <v>3</v>
      </c>
      <c r="H18" s="6">
        <v>1</v>
      </c>
      <c r="I18" s="6">
        <v>1</v>
      </c>
      <c r="J18" s="6">
        <v>1</v>
      </c>
      <c r="K18" s="6">
        <v>3</v>
      </c>
      <c r="L18" s="6">
        <v>3</v>
      </c>
      <c r="M18" s="6">
        <v>3</v>
      </c>
      <c r="N18" s="6"/>
      <c r="O18" s="16">
        <f>SUM(D$18:N$18)</f>
        <v>20</v>
      </c>
      <c r="P18" s="29"/>
    </row>
    <row r="19" spans="1:1024" s="19" customFormat="1" ht="48">
      <c r="A19" s="17"/>
      <c r="B19" s="20" t="s">
        <v>3</v>
      </c>
      <c r="C19" s="79" t="s">
        <v>4</v>
      </c>
      <c r="D19" s="304" t="s">
        <v>5</v>
      </c>
      <c r="E19" s="305"/>
      <c r="F19" s="305"/>
      <c r="G19" s="305"/>
      <c r="H19" s="305"/>
      <c r="I19" s="305"/>
      <c r="J19" s="305"/>
      <c r="K19" s="305"/>
      <c r="L19" s="305"/>
      <c r="M19" s="305"/>
      <c r="N19" s="306"/>
      <c r="O19" s="28" t="s">
        <v>17</v>
      </c>
      <c r="P19" s="28" t="s">
        <v>21</v>
      </c>
      <c r="Q19" s="28" t="s">
        <v>18</v>
      </c>
      <c r="R19" s="28" t="s">
        <v>10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</row>
    <row r="20" spans="1:1024" ht="18.75">
      <c r="A20" s="7"/>
      <c r="B20" s="95">
        <v>1</v>
      </c>
      <c r="C20" s="68" t="s">
        <v>153</v>
      </c>
      <c r="D20" s="122">
        <v>90</v>
      </c>
      <c r="E20" s="122">
        <v>95</v>
      </c>
      <c r="F20" s="194">
        <v>95</v>
      </c>
      <c r="G20" s="209">
        <v>95</v>
      </c>
      <c r="H20" s="125">
        <v>90</v>
      </c>
      <c r="I20" s="122">
        <v>95</v>
      </c>
      <c r="J20" s="175">
        <v>74</v>
      </c>
      <c r="K20" s="194">
        <v>85</v>
      </c>
      <c r="L20" s="194">
        <v>95</v>
      </c>
      <c r="M20" s="198">
        <v>90</v>
      </c>
      <c r="N20" s="61"/>
      <c r="O20" s="49">
        <f>((D20*$D$18+E20*$E$18+F20*$F$18+G20*$G$18+H20*$H$18+I20*$I$18+J20*$J$18+K20*$K$18+$L$18*L20+$M$18*M20+$N$18*N20)/$O$18)*0.9</f>
        <v>82.08</v>
      </c>
      <c r="P20" s="49">
        <v>30</v>
      </c>
      <c r="Q20" s="50">
        <f>P20*0.1</f>
        <v>3</v>
      </c>
      <c r="R20" s="50">
        <f>O20+Q20</f>
        <v>85.08</v>
      </c>
    </row>
    <row r="21" spans="1:1024" ht="18.75">
      <c r="A21" s="7"/>
      <c r="B21" s="95">
        <v>2</v>
      </c>
      <c r="C21" s="68" t="s">
        <v>34</v>
      </c>
      <c r="D21" s="122">
        <v>90</v>
      </c>
      <c r="E21" s="122">
        <v>93</v>
      </c>
      <c r="F21" s="194">
        <v>98</v>
      </c>
      <c r="G21" s="212">
        <v>98</v>
      </c>
      <c r="H21" s="144">
        <v>90</v>
      </c>
      <c r="I21" s="122">
        <v>90</v>
      </c>
      <c r="J21" s="122">
        <v>94</v>
      </c>
      <c r="K21" s="194">
        <v>90</v>
      </c>
      <c r="L21" s="194">
        <v>92</v>
      </c>
      <c r="M21" s="212">
        <v>95</v>
      </c>
      <c r="N21" s="48"/>
      <c r="O21" s="49">
        <f t="shared" ref="O21:O32" si="0">((D21*$D$18+E21*$E$18+F21*$F$18+G21*$G$18+H21*$H$18+I21*$I$18+J21*$J$18+K21*$K$18+$L$18*L21+$M$18*M21+$N$18*N21)/$O$18)*0.9</f>
        <v>84.42</v>
      </c>
      <c r="P21" s="49"/>
      <c r="Q21" s="50">
        <f t="shared" ref="Q21:Q32" si="1">P21*0.1</f>
        <v>0</v>
      </c>
      <c r="R21" s="50">
        <f t="shared" ref="R21:R32" si="2">O21+Q21</f>
        <v>84.42</v>
      </c>
    </row>
    <row r="22" spans="1:1024" ht="18.75">
      <c r="A22" s="7"/>
      <c r="B22" s="47">
        <v>3</v>
      </c>
      <c r="C22" s="68" t="s">
        <v>151</v>
      </c>
      <c r="D22" s="122">
        <v>90</v>
      </c>
      <c r="E22" s="122">
        <v>92</v>
      </c>
      <c r="F22" s="194">
        <v>100</v>
      </c>
      <c r="G22" s="209">
        <v>95</v>
      </c>
      <c r="H22" s="125">
        <v>97</v>
      </c>
      <c r="I22" s="122">
        <v>98</v>
      </c>
      <c r="J22" s="122">
        <v>90</v>
      </c>
      <c r="K22" s="194">
        <v>90</v>
      </c>
      <c r="L22" s="194">
        <v>93</v>
      </c>
      <c r="M22" s="198">
        <v>90</v>
      </c>
      <c r="N22" s="48"/>
      <c r="O22" s="49">
        <f t="shared" si="0"/>
        <v>84.194999999999993</v>
      </c>
      <c r="P22" s="49"/>
      <c r="Q22" s="50">
        <f t="shared" si="1"/>
        <v>0</v>
      </c>
      <c r="R22" s="50">
        <f t="shared" si="2"/>
        <v>84.194999999999993</v>
      </c>
    </row>
    <row r="23" spans="1:1024" ht="19.5" thickBot="1">
      <c r="A23" s="7"/>
      <c r="B23" s="97">
        <v>4</v>
      </c>
      <c r="C23" s="90" t="s">
        <v>152</v>
      </c>
      <c r="D23" s="134">
        <v>74</v>
      </c>
      <c r="E23" s="134">
        <v>75</v>
      </c>
      <c r="F23" s="203">
        <v>78</v>
      </c>
      <c r="G23" s="250">
        <v>70</v>
      </c>
      <c r="H23" s="133">
        <v>74</v>
      </c>
      <c r="I23" s="134">
        <v>76</v>
      </c>
      <c r="J23" s="140">
        <v>78</v>
      </c>
      <c r="K23" s="203">
        <v>76</v>
      </c>
      <c r="L23" s="203">
        <v>77</v>
      </c>
      <c r="M23" s="208">
        <v>75</v>
      </c>
      <c r="N23" s="91"/>
      <c r="O23" s="92">
        <f t="shared" si="0"/>
        <v>67.725000000000009</v>
      </c>
      <c r="P23" s="92"/>
      <c r="Q23" s="93">
        <f t="shared" si="1"/>
        <v>0</v>
      </c>
      <c r="R23" s="93">
        <f t="shared" si="2"/>
        <v>67.725000000000009</v>
      </c>
    </row>
    <row r="24" spans="1:1024" ht="18.75" hidden="1">
      <c r="A24" s="7"/>
      <c r="B24" s="51">
        <v>5</v>
      </c>
      <c r="C24" s="83"/>
      <c r="D24" s="138"/>
      <c r="E24" s="178"/>
      <c r="F24" s="179"/>
      <c r="G24" s="180"/>
      <c r="H24" s="179"/>
      <c r="I24" s="170"/>
      <c r="J24" s="179"/>
      <c r="K24" s="170"/>
      <c r="L24" s="138"/>
      <c r="M24" s="53"/>
      <c r="N24" s="53"/>
      <c r="O24" s="54">
        <f t="shared" si="0"/>
        <v>0</v>
      </c>
      <c r="P24" s="54"/>
      <c r="Q24" s="55">
        <f t="shared" si="1"/>
        <v>0</v>
      </c>
      <c r="R24" s="55">
        <f t="shared" si="2"/>
        <v>0</v>
      </c>
    </row>
    <row r="25" spans="1:1024" ht="19.5" hidden="1" thickBot="1">
      <c r="A25" s="7"/>
      <c r="B25" s="97">
        <v>6</v>
      </c>
      <c r="C25" s="90"/>
      <c r="D25" s="140"/>
      <c r="E25" s="181"/>
      <c r="F25" s="182"/>
      <c r="G25" s="166"/>
      <c r="H25" s="182"/>
      <c r="I25" s="183"/>
      <c r="J25" s="182"/>
      <c r="K25" s="183"/>
      <c r="L25" s="140"/>
      <c r="M25" s="91"/>
      <c r="N25" s="91"/>
      <c r="O25" s="92">
        <f t="shared" si="0"/>
        <v>0</v>
      </c>
      <c r="P25" s="92"/>
      <c r="Q25" s="93">
        <f t="shared" si="1"/>
        <v>0</v>
      </c>
      <c r="R25" s="93">
        <f t="shared" si="2"/>
        <v>0</v>
      </c>
    </row>
    <row r="26" spans="1:1024" ht="18.75" hidden="1">
      <c r="A26" s="7"/>
      <c r="B26" s="51">
        <v>7</v>
      </c>
      <c r="C26" s="83"/>
      <c r="D26" s="122"/>
      <c r="E26" s="122"/>
      <c r="F26" s="194"/>
      <c r="G26" s="209"/>
      <c r="H26" s="125"/>
      <c r="I26" s="122"/>
      <c r="J26" s="124"/>
      <c r="K26" s="194"/>
      <c r="L26" s="194"/>
      <c r="M26" s="198"/>
      <c r="N26" s="53"/>
      <c r="O26" s="54">
        <f t="shared" si="0"/>
        <v>0</v>
      </c>
      <c r="P26" s="54"/>
      <c r="Q26" s="55">
        <f t="shared" si="1"/>
        <v>0</v>
      </c>
      <c r="R26" s="55">
        <f t="shared" si="2"/>
        <v>0</v>
      </c>
    </row>
    <row r="27" spans="1:1024" ht="18.75" hidden="1">
      <c r="A27" s="7"/>
      <c r="B27" s="47"/>
      <c r="C27" s="68"/>
      <c r="D27" s="131"/>
      <c r="E27" s="174"/>
      <c r="F27" s="175"/>
      <c r="G27" s="162"/>
      <c r="H27" s="175"/>
      <c r="I27" s="176"/>
      <c r="J27" s="175"/>
      <c r="K27" s="176"/>
      <c r="L27" s="131"/>
      <c r="M27" s="48"/>
      <c r="N27" s="48"/>
      <c r="O27" s="49">
        <f t="shared" si="0"/>
        <v>0</v>
      </c>
      <c r="P27" s="49"/>
      <c r="Q27" s="50">
        <f t="shared" si="1"/>
        <v>0</v>
      </c>
      <c r="R27" s="50">
        <f t="shared" si="2"/>
        <v>0</v>
      </c>
    </row>
    <row r="28" spans="1:1024" ht="18.75" hidden="1">
      <c r="A28" s="7"/>
      <c r="B28" s="47"/>
      <c r="C28" s="68"/>
      <c r="D28" s="131"/>
      <c r="E28" s="174"/>
      <c r="F28" s="162"/>
      <c r="G28" s="163"/>
      <c r="H28" s="175"/>
      <c r="I28" s="176"/>
      <c r="J28" s="175"/>
      <c r="K28" s="176"/>
      <c r="L28" s="131"/>
      <c r="M28" s="48"/>
      <c r="N28" s="48"/>
      <c r="O28" s="49">
        <f t="shared" si="0"/>
        <v>0</v>
      </c>
      <c r="P28" s="49"/>
      <c r="Q28" s="50">
        <f t="shared" si="1"/>
        <v>0</v>
      </c>
      <c r="R28" s="50">
        <f t="shared" si="2"/>
        <v>0</v>
      </c>
    </row>
    <row r="29" spans="1:1024" ht="18.75" hidden="1">
      <c r="A29" s="7"/>
      <c r="B29" s="47"/>
      <c r="C29" s="68"/>
      <c r="D29" s="122"/>
      <c r="E29" s="173"/>
      <c r="F29" s="177"/>
      <c r="G29" s="162"/>
      <c r="H29" s="177"/>
      <c r="I29" s="176"/>
      <c r="J29" s="177"/>
      <c r="K29" s="176"/>
      <c r="L29" s="122"/>
      <c r="M29" s="48"/>
      <c r="N29" s="48"/>
      <c r="O29" s="49">
        <f t="shared" si="0"/>
        <v>0</v>
      </c>
      <c r="P29" s="49"/>
      <c r="Q29" s="50">
        <f t="shared" si="1"/>
        <v>0</v>
      </c>
      <c r="R29" s="50">
        <f t="shared" si="2"/>
        <v>0</v>
      </c>
    </row>
    <row r="30" spans="1:1024" ht="18.75" hidden="1">
      <c r="A30" s="7"/>
      <c r="B30" s="47"/>
      <c r="C30" s="68"/>
      <c r="D30" s="131"/>
      <c r="E30" s="174"/>
      <c r="F30" s="175"/>
      <c r="G30" s="162"/>
      <c r="H30" s="175"/>
      <c r="I30" s="176"/>
      <c r="J30" s="175"/>
      <c r="K30" s="176"/>
      <c r="L30" s="131"/>
      <c r="M30" s="48"/>
      <c r="N30" s="48"/>
      <c r="O30" s="49">
        <f t="shared" si="0"/>
        <v>0</v>
      </c>
      <c r="P30" s="49"/>
      <c r="Q30" s="50">
        <f t="shared" si="1"/>
        <v>0</v>
      </c>
      <c r="R30" s="50">
        <f t="shared" si="2"/>
        <v>0</v>
      </c>
    </row>
    <row r="31" spans="1:1024" ht="18.75" hidden="1">
      <c r="A31" s="7"/>
      <c r="B31" s="47"/>
      <c r="C31" s="68"/>
      <c r="D31" s="131"/>
      <c r="E31" s="174"/>
      <c r="F31" s="175"/>
      <c r="G31" s="162"/>
      <c r="H31" s="175"/>
      <c r="I31" s="176"/>
      <c r="J31" s="175"/>
      <c r="K31" s="176"/>
      <c r="L31" s="131"/>
      <c r="M31" s="48"/>
      <c r="N31" s="48"/>
      <c r="O31" s="49">
        <f t="shared" si="0"/>
        <v>0</v>
      </c>
      <c r="P31" s="49"/>
      <c r="Q31" s="50">
        <f t="shared" si="1"/>
        <v>0</v>
      </c>
      <c r="R31" s="50">
        <f t="shared" si="2"/>
        <v>0</v>
      </c>
    </row>
    <row r="32" spans="1:1024" ht="18.75" hidden="1">
      <c r="A32" s="7"/>
      <c r="B32" s="47"/>
      <c r="C32" s="68"/>
      <c r="D32" s="131"/>
      <c r="E32" s="174"/>
      <c r="F32" s="175"/>
      <c r="G32" s="162"/>
      <c r="H32" s="175"/>
      <c r="I32" s="176"/>
      <c r="J32" s="175"/>
      <c r="K32" s="176"/>
      <c r="L32" s="131"/>
      <c r="M32" s="48"/>
      <c r="N32" s="48"/>
      <c r="O32" s="49">
        <f t="shared" si="0"/>
        <v>0</v>
      </c>
      <c r="P32" s="49"/>
      <c r="Q32" s="50">
        <f t="shared" si="1"/>
        <v>0</v>
      </c>
      <c r="R32" s="50">
        <f t="shared" si="2"/>
        <v>0</v>
      </c>
    </row>
    <row r="33" spans="1:1024" ht="18.75" hidden="1">
      <c r="B33" s="64"/>
      <c r="C33" s="74"/>
      <c r="D33" s="89"/>
      <c r="E33" s="89"/>
      <c r="F33" s="89"/>
      <c r="G33" s="89"/>
      <c r="H33" s="89"/>
      <c r="I33" s="89"/>
      <c r="J33" s="89"/>
      <c r="K33" s="89"/>
      <c r="L33" s="89"/>
      <c r="M33" s="25"/>
      <c r="N33" s="25"/>
      <c r="O33" s="70"/>
      <c r="P33" s="35"/>
      <c r="Q33" s="32"/>
      <c r="R33" s="67"/>
    </row>
    <row r="34" spans="1:1024" ht="15.75">
      <c r="O34" s="33"/>
      <c r="P34" s="35"/>
      <c r="Q34" s="32"/>
      <c r="R34" s="31"/>
    </row>
    <row r="35" spans="1:1024" ht="15.95" customHeight="1">
      <c r="A35" s="307" t="s">
        <v>228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AMA35"/>
      <c r="AMB35"/>
      <c r="AMC35"/>
      <c r="AMD35"/>
      <c r="AME35"/>
      <c r="AMF35"/>
      <c r="AMG35"/>
      <c r="AMH35"/>
      <c r="AMI35"/>
      <c r="AMJ35"/>
    </row>
    <row r="36" spans="1:1024" ht="9" customHeight="1">
      <c r="A36" s="112"/>
      <c r="B36" s="112"/>
      <c r="C36" s="112"/>
      <c r="D36" s="112"/>
      <c r="E36" s="112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AMA36"/>
      <c r="AMB36"/>
      <c r="AMC36"/>
      <c r="AMD36"/>
      <c r="AME36"/>
      <c r="AMF36"/>
      <c r="AMG36"/>
      <c r="AMH36"/>
      <c r="AMI36"/>
      <c r="AMJ36"/>
    </row>
    <row r="37" spans="1:1024" ht="15.95" customHeight="1">
      <c r="A37" s="308" t="s">
        <v>9</v>
      </c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AMA37"/>
      <c r="AMB37"/>
      <c r="AMC37"/>
      <c r="AMD37"/>
      <c r="AME37"/>
      <c r="AMF37"/>
      <c r="AMG37"/>
      <c r="AMH37"/>
      <c r="AMI37"/>
      <c r="AMJ37"/>
    </row>
    <row r="38" spans="1:1024" s="2" customFormat="1" ht="18.75" customHeight="1">
      <c r="A38" s="299" t="s">
        <v>220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</row>
    <row r="39" spans="1:1024" s="2" customFormat="1" ht="18.75" customHeight="1">
      <c r="A39" s="299"/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</row>
    <row r="40" spans="1:1024" s="2" customFormat="1" ht="18.75" customHeight="1">
      <c r="A40" s="299" t="s">
        <v>222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</row>
    <row r="41" spans="1:1024" s="2" customFormat="1" ht="18.75" customHeight="1">
      <c r="A41" s="300"/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</row>
    <row r="42" spans="1:1024" ht="18.75" customHeight="1">
      <c r="A42" s="300" t="s">
        <v>223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53" spans="1:18" s="1" customFormat="1" ht="15.75">
      <c r="A53" s="297" t="s">
        <v>0</v>
      </c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</row>
    <row r="54" spans="1:18" s="1" customFormat="1" ht="15.75">
      <c r="A54" s="297" t="s">
        <v>1</v>
      </c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</row>
    <row r="55" spans="1:18" s="1" customFormat="1" ht="15.75">
      <c r="A55" s="301" t="s">
        <v>40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</row>
    <row r="56" spans="1:18" s="1" customFormat="1" ht="15.75">
      <c r="A56" s="298" t="s">
        <v>295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</row>
    <row r="57" spans="1:18" s="1" customFormat="1" ht="15.75">
      <c r="A57" s="298" t="s">
        <v>72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</row>
    <row r="58" spans="1:18" s="1" customFormat="1" ht="15.75">
      <c r="A58" s="310" t="s">
        <v>2</v>
      </c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59"/>
    </row>
    <row r="59" spans="1:18" s="1" customFormat="1" ht="131.25" customHeight="1">
      <c r="A59" s="24"/>
      <c r="B59" s="295" t="s">
        <v>221</v>
      </c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</row>
    <row r="60" spans="1:18" s="1" customFormat="1" ht="18.75">
      <c r="A60" s="22"/>
      <c r="B60" s="284" t="s">
        <v>11</v>
      </c>
      <c r="C60" s="284"/>
      <c r="D60" s="284"/>
      <c r="E60" s="284"/>
      <c r="F60" s="284"/>
      <c r="G60" s="284"/>
      <c r="H60" s="284"/>
      <c r="I60" s="284"/>
      <c r="J60" s="284"/>
      <c r="K60" s="284"/>
      <c r="L60" s="285" t="s">
        <v>71</v>
      </c>
      <c r="M60" s="285"/>
      <c r="N60" s="285"/>
      <c r="O60" s="42" t="s">
        <v>12</v>
      </c>
      <c r="P60" s="285" t="s">
        <v>79</v>
      </c>
      <c r="Q60" s="285"/>
      <c r="R60" s="285"/>
    </row>
    <row r="61" spans="1:18" s="1" customFormat="1" ht="18.75">
      <c r="A61" s="22"/>
      <c r="B61" s="286" t="s">
        <v>20</v>
      </c>
      <c r="C61" s="286"/>
      <c r="D61" s="286"/>
      <c r="E61" s="286"/>
      <c r="F61" s="286"/>
      <c r="G61" s="286"/>
      <c r="H61" s="286"/>
      <c r="I61" s="292">
        <v>3</v>
      </c>
      <c r="J61" s="292"/>
      <c r="K61" s="43" t="s">
        <v>19</v>
      </c>
      <c r="L61" s="45"/>
      <c r="M61" s="293" t="s">
        <v>13</v>
      </c>
      <c r="N61" s="293"/>
      <c r="O61" s="293"/>
      <c r="P61" s="294" t="s">
        <v>14</v>
      </c>
      <c r="Q61" s="294"/>
      <c r="R61" s="294"/>
    </row>
    <row r="62" spans="1:18" s="1" customFormat="1" ht="18.75">
      <c r="A62" s="22"/>
      <c r="B62" s="284" t="s">
        <v>16</v>
      </c>
      <c r="C62" s="284"/>
      <c r="D62" s="285" t="s">
        <v>26</v>
      </c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</row>
    <row r="63" spans="1:18" s="1" customFormat="1" ht="18.75">
      <c r="A63" s="22"/>
      <c r="B63" s="286" t="s">
        <v>15</v>
      </c>
      <c r="C63" s="286"/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</row>
    <row r="64" spans="1:18" s="1" customFormat="1" ht="15.7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8" s="1" customFormat="1" ht="15.75">
      <c r="A65" s="36"/>
      <c r="B65" s="287" t="s">
        <v>22</v>
      </c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8"/>
      <c r="R65" s="21">
        <v>15</v>
      </c>
    </row>
    <row r="66" spans="1:18" s="1" customFormat="1" ht="15.7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8" s="1" customFormat="1" ht="15.75">
      <c r="A67" s="4"/>
      <c r="B67" s="4"/>
      <c r="C67" s="4"/>
      <c r="D67" s="289" t="s">
        <v>6</v>
      </c>
      <c r="E67" s="290"/>
      <c r="F67" s="290"/>
      <c r="G67" s="290"/>
      <c r="H67" s="290"/>
      <c r="I67" s="290"/>
      <c r="J67" s="290"/>
      <c r="K67" s="290"/>
      <c r="L67" s="290"/>
      <c r="M67" s="290"/>
      <c r="N67" s="291"/>
      <c r="O67" s="8"/>
      <c r="P67" s="287" t="s">
        <v>23</v>
      </c>
      <c r="Q67" s="288"/>
      <c r="R67" s="21">
        <f>IF($R$65=2,1,ROUNDDOWN(R65*0.4,0))</f>
        <v>6</v>
      </c>
    </row>
    <row r="68" spans="1:18" s="1" customFormat="1" ht="150.75" customHeight="1">
      <c r="A68" s="5"/>
      <c r="B68" s="57"/>
      <c r="C68" s="58" t="s">
        <v>35</v>
      </c>
      <c r="D68" s="40"/>
      <c r="E68" s="40" t="s">
        <v>29</v>
      </c>
      <c r="F68" s="40" t="s">
        <v>289</v>
      </c>
      <c r="G68" s="75" t="s">
        <v>57</v>
      </c>
      <c r="H68" s="75" t="s">
        <v>80</v>
      </c>
      <c r="I68" s="75" t="s">
        <v>285</v>
      </c>
      <c r="J68" s="75" t="s">
        <v>290</v>
      </c>
      <c r="K68" s="40" t="s">
        <v>291</v>
      </c>
      <c r="L68" s="75" t="s">
        <v>292</v>
      </c>
      <c r="M68" s="75" t="s">
        <v>81</v>
      </c>
      <c r="N68" s="15"/>
      <c r="O68" s="12"/>
      <c r="P68" s="12"/>
    </row>
    <row r="69" spans="1:18" s="1" customFormat="1">
      <c r="A69" s="5"/>
      <c r="B69" s="302"/>
      <c r="C69" s="302"/>
      <c r="D69" s="289" t="s">
        <v>7</v>
      </c>
      <c r="E69" s="290"/>
      <c r="F69" s="290"/>
      <c r="G69" s="290"/>
      <c r="H69" s="290"/>
      <c r="I69" s="290"/>
      <c r="J69" s="290"/>
      <c r="K69" s="290"/>
      <c r="L69" s="290"/>
      <c r="M69" s="290"/>
      <c r="N69" s="291"/>
      <c r="O69" s="13" t="s">
        <v>8</v>
      </c>
      <c r="P69" s="30"/>
    </row>
    <row r="70" spans="1:18" s="1" customFormat="1">
      <c r="A70" s="5"/>
      <c r="B70" s="303"/>
      <c r="C70" s="303"/>
      <c r="D70" s="11"/>
      <c r="E70" s="6">
        <v>1</v>
      </c>
      <c r="F70" s="6">
        <v>1</v>
      </c>
      <c r="G70" s="6">
        <v>1</v>
      </c>
      <c r="H70" s="6">
        <v>1</v>
      </c>
      <c r="I70" s="6">
        <v>3</v>
      </c>
      <c r="J70" s="6">
        <v>3</v>
      </c>
      <c r="K70" s="6">
        <v>3</v>
      </c>
      <c r="L70" s="6">
        <v>3</v>
      </c>
      <c r="M70" s="6">
        <v>3</v>
      </c>
      <c r="N70" s="6"/>
      <c r="O70" s="16">
        <f>SUM(D$70:N$70)</f>
        <v>19</v>
      </c>
      <c r="P70" s="29"/>
    </row>
    <row r="71" spans="1:18" s="1" customFormat="1" ht="48">
      <c r="A71" s="17"/>
      <c r="B71" s="20" t="s">
        <v>3</v>
      </c>
      <c r="C71" s="20" t="s">
        <v>4</v>
      </c>
      <c r="D71" s="304" t="s">
        <v>5</v>
      </c>
      <c r="E71" s="305"/>
      <c r="F71" s="305"/>
      <c r="G71" s="305"/>
      <c r="H71" s="305"/>
      <c r="I71" s="305"/>
      <c r="J71" s="305"/>
      <c r="K71" s="305"/>
      <c r="L71" s="305"/>
      <c r="M71" s="305"/>
      <c r="N71" s="306"/>
      <c r="O71" s="28" t="s">
        <v>17</v>
      </c>
      <c r="P71" s="28" t="s">
        <v>21</v>
      </c>
      <c r="Q71" s="28" t="s">
        <v>18</v>
      </c>
      <c r="R71" s="28" t="s">
        <v>10</v>
      </c>
    </row>
    <row r="72" spans="1:18" s="1" customFormat="1" ht="18.75">
      <c r="A72" s="7"/>
      <c r="B72" s="47">
        <v>1</v>
      </c>
      <c r="C72" s="68" t="s">
        <v>133</v>
      </c>
      <c r="D72" s="80"/>
      <c r="E72" s="125">
        <v>92</v>
      </c>
      <c r="F72" s="122">
        <v>90</v>
      </c>
      <c r="G72" s="122">
        <v>90</v>
      </c>
      <c r="H72" s="125">
        <v>90</v>
      </c>
      <c r="I72" s="194">
        <v>90</v>
      </c>
      <c r="J72" s="198">
        <v>87</v>
      </c>
      <c r="K72" s="198">
        <v>98</v>
      </c>
      <c r="L72" s="194">
        <v>88</v>
      </c>
      <c r="M72" s="194">
        <v>90</v>
      </c>
      <c r="N72" s="48"/>
      <c r="O72" s="49">
        <f t="shared" ref="O72:O73" si="3">((D72*$D$70+E72*$E$70+F72*$F$70+G72*$G$70+H72*$H$70+I72*$I$70+J72*$J$70+K72*$K$70+$L$70*L72+$M$70*M72+$N$70*N72)/$O$70)*0.9</f>
        <v>81.521052631578954</v>
      </c>
      <c r="P72" s="49">
        <v>5</v>
      </c>
      <c r="Q72" s="50">
        <f>P72*0.1</f>
        <v>0.5</v>
      </c>
      <c r="R72" s="50">
        <f>O72+Q72</f>
        <v>82.021052631578954</v>
      </c>
    </row>
    <row r="73" spans="1:18" s="1" customFormat="1" ht="18.75">
      <c r="A73" s="7"/>
      <c r="B73" s="47">
        <v>2</v>
      </c>
      <c r="C73" s="68" t="s">
        <v>134</v>
      </c>
      <c r="D73" s="80"/>
      <c r="E73" s="125">
        <v>84</v>
      </c>
      <c r="F73" s="122">
        <v>90</v>
      </c>
      <c r="G73" s="125">
        <v>74</v>
      </c>
      <c r="H73" s="125">
        <v>76</v>
      </c>
      <c r="I73" s="194">
        <v>90</v>
      </c>
      <c r="J73" s="198">
        <v>90</v>
      </c>
      <c r="K73" s="194">
        <v>95</v>
      </c>
      <c r="L73" s="198">
        <v>90</v>
      </c>
      <c r="M73" s="194">
        <v>80</v>
      </c>
      <c r="N73" s="48"/>
      <c r="O73" s="49">
        <f t="shared" si="3"/>
        <v>78.584210526315786</v>
      </c>
      <c r="P73" s="49">
        <v>3</v>
      </c>
      <c r="Q73" s="50">
        <f t="shared" ref="Q73:Q82" si="4">P73*0.1</f>
        <v>0.30000000000000004</v>
      </c>
      <c r="R73" s="50">
        <f t="shared" ref="R73:R82" si="5">O73+Q73</f>
        <v>78.884210526315783</v>
      </c>
    </row>
    <row r="74" spans="1:18" s="1" customFormat="1" ht="18.75">
      <c r="A74" s="7"/>
      <c r="B74" s="47">
        <v>3</v>
      </c>
      <c r="C74" s="68" t="s">
        <v>131</v>
      </c>
      <c r="D74" s="80"/>
      <c r="E74" s="125">
        <v>83</v>
      </c>
      <c r="F74" s="122">
        <v>90</v>
      </c>
      <c r="G74" s="122">
        <v>92</v>
      </c>
      <c r="H74" s="125">
        <v>90</v>
      </c>
      <c r="I74" s="194">
        <v>82</v>
      </c>
      <c r="J74" s="198">
        <v>85</v>
      </c>
      <c r="K74" s="198">
        <v>90</v>
      </c>
      <c r="L74" s="194">
        <v>85</v>
      </c>
      <c r="M74" s="194">
        <v>90</v>
      </c>
      <c r="N74" s="48"/>
      <c r="O74" s="49">
        <f>((D74*$D$70+E74*$E$70+F74*$F$70+G74*$G$70+H74*$H$70+I74*$I$70+J74*$J$70+K74*$K$70+$L$70*L74+$M$70*M74+$N$70*N74)/$O$70)*0.9</f>
        <v>78.205263157894734</v>
      </c>
      <c r="P74" s="49">
        <v>3</v>
      </c>
      <c r="Q74" s="50">
        <f t="shared" si="4"/>
        <v>0.30000000000000004</v>
      </c>
      <c r="R74" s="50">
        <f t="shared" si="5"/>
        <v>78.505263157894731</v>
      </c>
    </row>
    <row r="75" spans="1:18" s="1" customFormat="1" ht="18.75">
      <c r="A75" s="7"/>
      <c r="B75" s="47">
        <v>4</v>
      </c>
      <c r="C75" s="68" t="s">
        <v>135</v>
      </c>
      <c r="D75" s="80"/>
      <c r="E75" s="128">
        <v>83</v>
      </c>
      <c r="F75" s="122">
        <v>74</v>
      </c>
      <c r="G75" s="122">
        <v>74</v>
      </c>
      <c r="H75" s="125">
        <v>90</v>
      </c>
      <c r="I75" s="194">
        <v>80</v>
      </c>
      <c r="J75" s="198">
        <v>85</v>
      </c>
      <c r="K75" s="198">
        <v>82</v>
      </c>
      <c r="L75" s="194">
        <v>85</v>
      </c>
      <c r="M75" s="194">
        <v>74</v>
      </c>
      <c r="N75" s="48"/>
      <c r="O75" s="49">
        <f t="shared" ref="O75:O82" si="6">((D75*$D$70+E75*$E$70+F75*$F$70+G75*$G$70+H75*$H$70+I75*$I$70+J75*$J$70+K75*$K$70+$L$70*L75+$M$70*M75+$N$70*N75)/$O$70)*0.9</f>
        <v>72.900000000000006</v>
      </c>
      <c r="P75" s="49"/>
      <c r="Q75" s="50">
        <f t="shared" si="4"/>
        <v>0</v>
      </c>
      <c r="R75" s="50">
        <f t="shared" si="5"/>
        <v>72.900000000000006</v>
      </c>
    </row>
    <row r="76" spans="1:18" s="1" customFormat="1" ht="18.75">
      <c r="A76" s="7"/>
      <c r="B76" s="51">
        <v>5</v>
      </c>
      <c r="C76" s="83" t="s">
        <v>64</v>
      </c>
      <c r="D76" s="81"/>
      <c r="E76" s="126">
        <v>74</v>
      </c>
      <c r="F76" s="127">
        <v>80</v>
      </c>
      <c r="G76" s="126">
        <v>78</v>
      </c>
      <c r="H76" s="126">
        <v>75</v>
      </c>
      <c r="I76" s="199">
        <v>85</v>
      </c>
      <c r="J76" s="206">
        <v>74</v>
      </c>
      <c r="K76" s="199">
        <v>85</v>
      </c>
      <c r="L76" s="206">
        <v>85</v>
      </c>
      <c r="M76" s="199">
        <v>80</v>
      </c>
      <c r="N76" s="53"/>
      <c r="O76" s="54">
        <f t="shared" si="6"/>
        <v>72.663157894736855</v>
      </c>
      <c r="P76" s="54"/>
      <c r="Q76" s="50">
        <f t="shared" si="4"/>
        <v>0</v>
      </c>
      <c r="R76" s="50">
        <f t="shared" si="5"/>
        <v>72.663157894736855</v>
      </c>
    </row>
    <row r="77" spans="1:18" s="1" customFormat="1" ht="19.5" thickBot="1">
      <c r="A77" s="7"/>
      <c r="B77" s="97">
        <v>6</v>
      </c>
      <c r="C77" s="90" t="s">
        <v>294</v>
      </c>
      <c r="D77" s="101"/>
      <c r="E77" s="133">
        <v>82</v>
      </c>
      <c r="F77" s="134">
        <v>65</v>
      </c>
      <c r="G77" s="133">
        <v>92</v>
      </c>
      <c r="H77" s="133">
        <v>74</v>
      </c>
      <c r="I77" s="203">
        <v>82</v>
      </c>
      <c r="J77" s="208">
        <v>76</v>
      </c>
      <c r="K77" s="203">
        <v>85</v>
      </c>
      <c r="L77" s="208">
        <v>75</v>
      </c>
      <c r="M77" s="203">
        <v>65</v>
      </c>
      <c r="N77" s="105"/>
      <c r="O77" s="92">
        <f t="shared" si="6"/>
        <v>69.252631578947373</v>
      </c>
      <c r="P77" s="92">
        <v>22</v>
      </c>
      <c r="Q77" s="93">
        <f t="shared" si="4"/>
        <v>2.2000000000000002</v>
      </c>
      <c r="R77" s="93">
        <f t="shared" si="5"/>
        <v>71.452631578947376</v>
      </c>
    </row>
    <row r="78" spans="1:18" s="1" customFormat="1" ht="18.75">
      <c r="A78" s="7"/>
      <c r="B78" s="51">
        <v>7</v>
      </c>
      <c r="C78" s="74" t="s">
        <v>293</v>
      </c>
      <c r="D78" s="99"/>
      <c r="E78" s="126">
        <v>74</v>
      </c>
      <c r="F78" s="127">
        <v>78</v>
      </c>
      <c r="G78" s="126">
        <v>78</v>
      </c>
      <c r="H78" s="126">
        <v>74</v>
      </c>
      <c r="I78" s="199">
        <v>76</v>
      </c>
      <c r="J78" s="206">
        <v>74</v>
      </c>
      <c r="K78" s="199">
        <v>78</v>
      </c>
      <c r="L78" s="206">
        <v>78</v>
      </c>
      <c r="M78" s="199">
        <v>80</v>
      </c>
      <c r="N78" s="53"/>
      <c r="O78" s="54">
        <f t="shared" si="6"/>
        <v>69.252631578947373</v>
      </c>
      <c r="P78" s="54"/>
      <c r="Q78" s="55">
        <f t="shared" si="4"/>
        <v>0</v>
      </c>
      <c r="R78" s="55">
        <f t="shared" si="5"/>
        <v>69.252631578947373</v>
      </c>
    </row>
    <row r="79" spans="1:18" s="1" customFormat="1" ht="18.75">
      <c r="A79" s="7"/>
      <c r="B79" s="47">
        <v>8</v>
      </c>
      <c r="C79" s="68" t="s">
        <v>63</v>
      </c>
      <c r="D79" s="80"/>
      <c r="E79" s="128">
        <v>74</v>
      </c>
      <c r="F79" s="122">
        <v>72</v>
      </c>
      <c r="G79" s="122">
        <v>75</v>
      </c>
      <c r="H79" s="125">
        <v>75</v>
      </c>
      <c r="I79" s="194">
        <v>70</v>
      </c>
      <c r="J79" s="198">
        <v>74</v>
      </c>
      <c r="K79" s="198">
        <v>65</v>
      </c>
      <c r="L79" s="194">
        <v>74</v>
      </c>
      <c r="M79" s="194">
        <v>74</v>
      </c>
      <c r="N79" s="61"/>
      <c r="O79" s="49">
        <f t="shared" si="6"/>
        <v>64.752631578947373</v>
      </c>
      <c r="P79" s="49"/>
      <c r="Q79" s="50">
        <f t="shared" si="4"/>
        <v>0</v>
      </c>
      <c r="R79" s="50">
        <f t="shared" si="5"/>
        <v>64.752631578947373</v>
      </c>
    </row>
    <row r="80" spans="1:18" s="1" customFormat="1" ht="18.75" hidden="1">
      <c r="A80" s="7"/>
      <c r="B80" s="47">
        <v>9</v>
      </c>
      <c r="C80" s="68"/>
      <c r="D80" s="80"/>
      <c r="E80" s="128"/>
      <c r="F80" s="122"/>
      <c r="G80" s="122"/>
      <c r="H80" s="125"/>
      <c r="I80" s="194"/>
      <c r="J80" s="198"/>
      <c r="K80" s="198"/>
      <c r="L80" s="194"/>
      <c r="M80" s="194"/>
      <c r="N80" s="48"/>
      <c r="O80" s="49">
        <f t="shared" si="6"/>
        <v>0</v>
      </c>
      <c r="P80" s="49"/>
      <c r="Q80" s="50">
        <f t="shared" si="4"/>
        <v>0</v>
      </c>
      <c r="R80" s="50">
        <f t="shared" si="5"/>
        <v>0</v>
      </c>
    </row>
    <row r="81" spans="1:18" s="1" customFormat="1" ht="18.75" hidden="1">
      <c r="A81" s="7"/>
      <c r="B81" s="47">
        <v>10</v>
      </c>
      <c r="C81" s="68"/>
      <c r="D81" s="80"/>
      <c r="E81" s="130"/>
      <c r="F81" s="130"/>
      <c r="G81" s="130"/>
      <c r="H81" s="130"/>
      <c r="I81" s="122"/>
      <c r="J81" s="122"/>
      <c r="K81" s="130"/>
      <c r="L81" s="131"/>
      <c r="M81" s="48"/>
      <c r="N81" s="48"/>
      <c r="O81" s="49">
        <f t="shared" si="6"/>
        <v>0</v>
      </c>
      <c r="P81" s="49"/>
      <c r="Q81" s="50">
        <f t="shared" si="4"/>
        <v>0</v>
      </c>
      <c r="R81" s="50">
        <f t="shared" si="5"/>
        <v>0</v>
      </c>
    </row>
    <row r="82" spans="1:18" s="1" customFormat="1" ht="18.75" hidden="1">
      <c r="A82" s="7"/>
      <c r="B82" s="47">
        <v>11</v>
      </c>
      <c r="C82" s="68"/>
      <c r="D82" s="80"/>
      <c r="E82" s="125"/>
      <c r="F82" s="125"/>
      <c r="G82" s="122"/>
      <c r="H82" s="122"/>
      <c r="I82" s="122"/>
      <c r="J82" s="122"/>
      <c r="K82" s="122"/>
      <c r="L82" s="125"/>
      <c r="M82" s="61"/>
      <c r="N82" s="61"/>
      <c r="O82" s="49">
        <f t="shared" si="6"/>
        <v>0</v>
      </c>
      <c r="P82" s="49"/>
      <c r="Q82" s="50">
        <f t="shared" si="4"/>
        <v>0</v>
      </c>
      <c r="R82" s="50">
        <f t="shared" si="5"/>
        <v>0</v>
      </c>
    </row>
    <row r="83" spans="1:18" s="1" customFormat="1" ht="18.75" hidden="1">
      <c r="B83" s="96"/>
      <c r="C83" s="74"/>
      <c r="D83" s="99"/>
      <c r="E83" s="125"/>
      <c r="F83" s="122"/>
      <c r="G83" s="125"/>
      <c r="H83" s="125"/>
      <c r="I83" s="194"/>
      <c r="J83" s="198"/>
      <c r="K83" s="194"/>
      <c r="L83" s="198"/>
      <c r="M83" s="194"/>
      <c r="N83" s="89"/>
      <c r="O83" s="49">
        <f t="shared" ref="O83" si="7">((D83*$D$70+E83*$E$70+F83*$F$70+G83*$G$70+H83*$H$70+I83*$I$70+J83*$J$70+K83*$K$70+$L$70*L83+$M$70*M83+$N$70*N83)/$O$70)*0.9</f>
        <v>0</v>
      </c>
      <c r="P83" s="49"/>
      <c r="Q83" s="50">
        <f t="shared" ref="Q83" si="8">P83*0.1</f>
        <v>0</v>
      </c>
      <c r="R83" s="50">
        <f t="shared" ref="R83" si="9">O83+Q83</f>
        <v>0</v>
      </c>
    </row>
    <row r="84" spans="1:18" s="1" customFormat="1" ht="18.75">
      <c r="B84" s="65"/>
      <c r="C84" s="74"/>
      <c r="D84" s="99"/>
      <c r="E84" s="99"/>
      <c r="F84" s="99"/>
      <c r="G84" s="99"/>
      <c r="H84" s="99"/>
      <c r="I84" s="99"/>
      <c r="J84" s="99"/>
      <c r="K84" s="99"/>
      <c r="L84" s="99"/>
      <c r="M84" s="65"/>
      <c r="N84" s="65"/>
      <c r="O84" s="70"/>
      <c r="P84" s="70"/>
      <c r="Q84" s="71"/>
      <c r="R84" s="73"/>
    </row>
    <row r="85" spans="1:18" s="1" customFormat="1" ht="15.75">
      <c r="A85" s="307" t="s">
        <v>228</v>
      </c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</row>
    <row r="86" spans="1:18" s="1" customFormat="1" ht="15.75">
      <c r="A86" s="112"/>
      <c r="B86" s="112"/>
      <c r="C86" s="112"/>
      <c r="D86" s="112"/>
      <c r="E86" s="112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</row>
    <row r="87" spans="1:18" s="1" customFormat="1" ht="15.75">
      <c r="A87" s="308" t="s">
        <v>9</v>
      </c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</row>
    <row r="88" spans="1:18" s="1" customFormat="1" ht="15.75">
      <c r="A88" s="299" t="s">
        <v>220</v>
      </c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</row>
    <row r="89" spans="1:18" s="1" customFormat="1" ht="15.75">
      <c r="A89" s="299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</row>
    <row r="90" spans="1:18" s="1" customFormat="1" ht="15.75">
      <c r="A90" s="299" t="s">
        <v>222</v>
      </c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</row>
    <row r="91" spans="1:18" s="1" customFormat="1" ht="15.75">
      <c r="A91" s="30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</row>
    <row r="92" spans="1:18" s="1" customFormat="1" ht="15.75">
      <c r="A92" s="300" t="s">
        <v>223</v>
      </c>
      <c r="B92" s="300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</row>
    <row r="103" spans="1:18" s="1" customFormat="1" ht="15.75">
      <c r="A103" s="297" t="s">
        <v>0</v>
      </c>
      <c r="B103" s="297"/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</row>
    <row r="104" spans="1:18" s="1" customFormat="1" ht="15.75">
      <c r="A104" s="297" t="s">
        <v>1</v>
      </c>
      <c r="B104" s="297"/>
      <c r="C104" s="297"/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</row>
    <row r="105" spans="1:18" s="1" customFormat="1" ht="15.75">
      <c r="A105" s="301" t="s">
        <v>40</v>
      </c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</row>
    <row r="106" spans="1:18" s="1" customFormat="1" ht="15.75">
      <c r="A106" s="298" t="s">
        <v>302</v>
      </c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</row>
    <row r="107" spans="1:18" s="1" customFormat="1" ht="15.75">
      <c r="A107" s="298" t="s">
        <v>72</v>
      </c>
      <c r="B107" s="298"/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</row>
    <row r="108" spans="1:18" s="1" customFormat="1" ht="15.75">
      <c r="A108" s="310" t="s">
        <v>2</v>
      </c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59"/>
    </row>
    <row r="109" spans="1:18" s="1" customFormat="1" ht="132.75" customHeight="1">
      <c r="A109" s="24"/>
      <c r="B109" s="295" t="s">
        <v>221</v>
      </c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</row>
    <row r="110" spans="1:18" s="1" customFormat="1" ht="18.75">
      <c r="A110" s="22"/>
      <c r="B110" s="284" t="s">
        <v>11</v>
      </c>
      <c r="C110" s="284"/>
      <c r="D110" s="284"/>
      <c r="E110" s="284"/>
      <c r="F110" s="284"/>
      <c r="G110" s="284"/>
      <c r="H110" s="284"/>
      <c r="I110" s="284"/>
      <c r="J110" s="284"/>
      <c r="K110" s="284"/>
      <c r="L110" s="285" t="s">
        <v>71</v>
      </c>
      <c r="M110" s="285"/>
      <c r="N110" s="285"/>
      <c r="O110" s="42" t="s">
        <v>12</v>
      </c>
      <c r="P110" s="285" t="s">
        <v>79</v>
      </c>
      <c r="Q110" s="285"/>
      <c r="R110" s="285"/>
    </row>
    <row r="111" spans="1:18" s="1" customFormat="1" ht="18.75">
      <c r="A111" s="22"/>
      <c r="B111" s="286" t="s">
        <v>20</v>
      </c>
      <c r="C111" s="286"/>
      <c r="D111" s="286"/>
      <c r="E111" s="286"/>
      <c r="F111" s="286"/>
      <c r="G111" s="286"/>
      <c r="H111" s="286"/>
      <c r="I111" s="292">
        <v>3</v>
      </c>
      <c r="J111" s="292"/>
      <c r="K111" s="43" t="s">
        <v>19</v>
      </c>
      <c r="L111" s="43"/>
      <c r="M111" s="293" t="s">
        <v>13</v>
      </c>
      <c r="N111" s="293"/>
      <c r="O111" s="293"/>
      <c r="P111" s="294" t="s">
        <v>14</v>
      </c>
      <c r="Q111" s="294"/>
      <c r="R111" s="294"/>
    </row>
    <row r="112" spans="1:18" s="1" customFormat="1" ht="18.75">
      <c r="A112" s="22"/>
      <c r="B112" s="284" t="s">
        <v>16</v>
      </c>
      <c r="C112" s="284"/>
      <c r="D112" s="285" t="s">
        <v>28</v>
      </c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</row>
    <row r="113" spans="1:18" s="1" customFormat="1" ht="18.75">
      <c r="A113" s="22"/>
      <c r="B113" s="286" t="s">
        <v>15</v>
      </c>
      <c r="C113" s="286"/>
      <c r="D113" s="309"/>
      <c r="E113" s="309"/>
      <c r="F113" s="309"/>
      <c r="G113" s="309"/>
      <c r="H113" s="309"/>
      <c r="I113" s="309"/>
      <c r="J113" s="309"/>
      <c r="K113" s="309"/>
      <c r="L113" s="309"/>
      <c r="M113" s="309"/>
      <c r="N113" s="309"/>
      <c r="O113" s="309"/>
      <c r="P113" s="309"/>
      <c r="Q113" s="309"/>
      <c r="R113" s="309"/>
    </row>
    <row r="114" spans="1:18" s="1" customFormat="1" ht="15.7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</row>
    <row r="115" spans="1:18" s="1" customFormat="1" ht="15.75">
      <c r="A115" s="36"/>
      <c r="B115" s="287" t="s">
        <v>22</v>
      </c>
      <c r="C115" s="287"/>
      <c r="D115" s="287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8"/>
      <c r="R115" s="21">
        <v>16</v>
      </c>
    </row>
    <row r="116" spans="1:18" s="1" customFormat="1" ht="15.7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</row>
    <row r="117" spans="1:18" s="1" customFormat="1" ht="15.75">
      <c r="A117" s="4"/>
      <c r="B117" s="4"/>
      <c r="C117" s="4"/>
      <c r="D117" s="289" t="s">
        <v>6</v>
      </c>
      <c r="E117" s="290"/>
      <c r="F117" s="290"/>
      <c r="G117" s="290"/>
      <c r="H117" s="290"/>
      <c r="I117" s="290"/>
      <c r="J117" s="290"/>
      <c r="K117" s="290"/>
      <c r="L117" s="290"/>
      <c r="M117" s="290"/>
      <c r="N117" s="291"/>
      <c r="O117" s="8"/>
      <c r="P117" s="287" t="s">
        <v>23</v>
      </c>
      <c r="Q117" s="288"/>
      <c r="R117" s="21">
        <f>IF($R$115=2,1,ROUNDDOWN(R115*0.4,0))</f>
        <v>6</v>
      </c>
    </row>
    <row r="118" spans="1:18" s="1" customFormat="1" ht="132" customHeight="1">
      <c r="A118" s="5"/>
      <c r="B118" s="57"/>
      <c r="C118" s="58" t="s">
        <v>61</v>
      </c>
      <c r="D118" s="40"/>
      <c r="E118" s="40" t="s">
        <v>29</v>
      </c>
      <c r="F118" s="40" t="s">
        <v>282</v>
      </c>
      <c r="G118" s="75" t="s">
        <v>57</v>
      </c>
      <c r="H118" s="75" t="s">
        <v>80</v>
      </c>
      <c r="I118" s="75" t="s">
        <v>285</v>
      </c>
      <c r="J118" s="75" t="s">
        <v>303</v>
      </c>
      <c r="K118" s="40" t="s">
        <v>304</v>
      </c>
      <c r="L118" s="75" t="s">
        <v>76</v>
      </c>
      <c r="M118" s="75" t="s">
        <v>81</v>
      </c>
      <c r="N118" s="15"/>
      <c r="O118" s="12"/>
      <c r="P118" s="12"/>
    </row>
    <row r="119" spans="1:18" s="1" customFormat="1">
      <c r="A119" s="5"/>
      <c r="B119" s="302"/>
      <c r="C119" s="302"/>
      <c r="D119" s="289" t="s">
        <v>7</v>
      </c>
      <c r="E119" s="290"/>
      <c r="F119" s="290"/>
      <c r="G119" s="290"/>
      <c r="H119" s="290"/>
      <c r="I119" s="290"/>
      <c r="J119" s="290"/>
      <c r="K119" s="290"/>
      <c r="L119" s="290"/>
      <c r="M119" s="290"/>
      <c r="N119" s="291"/>
      <c r="O119" s="13" t="s">
        <v>8</v>
      </c>
      <c r="P119" s="30"/>
    </row>
    <row r="120" spans="1:18" s="1" customFormat="1">
      <c r="A120" s="5"/>
      <c r="B120" s="303"/>
      <c r="C120" s="303"/>
      <c r="D120" s="11"/>
      <c r="E120" s="6">
        <v>1</v>
      </c>
      <c r="F120" s="6">
        <v>1</v>
      </c>
      <c r="G120" s="6">
        <v>1</v>
      </c>
      <c r="H120" s="6">
        <v>1</v>
      </c>
      <c r="I120" s="6">
        <v>3</v>
      </c>
      <c r="J120" s="6">
        <v>3</v>
      </c>
      <c r="K120" s="6">
        <v>3</v>
      </c>
      <c r="L120" s="6">
        <v>3</v>
      </c>
      <c r="M120" s="6">
        <v>3</v>
      </c>
      <c r="N120" s="6"/>
      <c r="O120" s="16">
        <f>SUM(D$120:N$120)</f>
        <v>19</v>
      </c>
      <c r="P120" s="29"/>
    </row>
    <row r="121" spans="1:18" s="1" customFormat="1" ht="48">
      <c r="A121" s="17"/>
      <c r="B121" s="20" t="s">
        <v>3</v>
      </c>
      <c r="C121" s="20" t="s">
        <v>4</v>
      </c>
      <c r="D121" s="304" t="s">
        <v>5</v>
      </c>
      <c r="E121" s="305"/>
      <c r="F121" s="305"/>
      <c r="G121" s="305"/>
      <c r="H121" s="305"/>
      <c r="I121" s="305"/>
      <c r="J121" s="305"/>
      <c r="K121" s="305"/>
      <c r="L121" s="305"/>
      <c r="M121" s="305"/>
      <c r="N121" s="306"/>
      <c r="O121" s="28" t="s">
        <v>17</v>
      </c>
      <c r="P121" s="28" t="s">
        <v>21</v>
      </c>
      <c r="Q121" s="28" t="s">
        <v>18</v>
      </c>
      <c r="R121" s="28" t="s">
        <v>10</v>
      </c>
    </row>
    <row r="122" spans="1:18" s="1" customFormat="1" ht="18.75">
      <c r="A122" s="7"/>
      <c r="B122" s="111">
        <v>1</v>
      </c>
      <c r="C122" s="68" t="s">
        <v>136</v>
      </c>
      <c r="D122" s="80"/>
      <c r="E122" s="122">
        <v>95</v>
      </c>
      <c r="F122" s="122">
        <v>100</v>
      </c>
      <c r="G122" s="122">
        <v>90</v>
      </c>
      <c r="H122" s="122">
        <v>90</v>
      </c>
      <c r="I122" s="194">
        <v>96</v>
      </c>
      <c r="J122" s="194">
        <v>96</v>
      </c>
      <c r="K122" s="194">
        <v>94</v>
      </c>
      <c r="L122" s="194">
        <v>94</v>
      </c>
      <c r="M122" s="194">
        <v>95</v>
      </c>
      <c r="N122" s="61"/>
      <c r="O122" s="49">
        <f>((D122*$D$120+E122*$E$120+F122*$F$120+G122*$G$120+H122*$H$120+I122*$I$120+J122*$J$120+K122*$K$120+$L$120*L122+$M$120*M122+$N$120*N122)/$O$120)*0.9</f>
        <v>85.26315789473685</v>
      </c>
      <c r="P122" s="49">
        <v>70</v>
      </c>
      <c r="Q122" s="50">
        <f>P122*0.1</f>
        <v>7</v>
      </c>
      <c r="R122" s="50">
        <f>O122+Q122</f>
        <v>92.26315789473685</v>
      </c>
    </row>
    <row r="123" spans="1:18" s="1" customFormat="1" ht="18.75">
      <c r="A123" s="7"/>
      <c r="B123" s="111">
        <v>2</v>
      </c>
      <c r="C123" s="68" t="s">
        <v>137</v>
      </c>
      <c r="D123" s="80"/>
      <c r="E123" s="122">
        <v>93</v>
      </c>
      <c r="F123" s="122">
        <v>100</v>
      </c>
      <c r="G123" s="122">
        <v>96</v>
      </c>
      <c r="H123" s="122">
        <v>90</v>
      </c>
      <c r="I123" s="194">
        <v>96</v>
      </c>
      <c r="J123" s="194">
        <v>96</v>
      </c>
      <c r="K123" s="194">
        <v>96</v>
      </c>
      <c r="L123" s="194">
        <v>94</v>
      </c>
      <c r="M123" s="194">
        <v>95</v>
      </c>
      <c r="N123" s="61"/>
      <c r="O123" s="49">
        <f>((D123*$D$120+E123*$E$120+F123*$F$120+G123*$G$120+H123*$H$120+I123*$I$120+J123*$J$120+K123*$K$120+$L$120*L123+$M$120*M123+$N$120*N123)/$O$120)*0.9</f>
        <v>85.73684210526315</v>
      </c>
      <c r="P123" s="49">
        <v>36</v>
      </c>
      <c r="Q123" s="50">
        <f>P123*0.1</f>
        <v>3.6</v>
      </c>
      <c r="R123" s="50">
        <f>O123+Q123</f>
        <v>89.336842105263145</v>
      </c>
    </row>
    <row r="124" spans="1:18" s="1" customFormat="1" ht="18.75">
      <c r="A124" s="7"/>
      <c r="B124" s="111">
        <v>3</v>
      </c>
      <c r="C124" s="68" t="s">
        <v>390</v>
      </c>
      <c r="D124" s="80"/>
      <c r="E124" s="122">
        <v>88</v>
      </c>
      <c r="F124" s="122">
        <v>92</v>
      </c>
      <c r="G124" s="122">
        <v>90</v>
      </c>
      <c r="H124" s="122">
        <v>90</v>
      </c>
      <c r="I124" s="194">
        <v>94</v>
      </c>
      <c r="J124" s="194">
        <v>92</v>
      </c>
      <c r="K124" s="194">
        <v>92</v>
      </c>
      <c r="L124" s="194">
        <v>90</v>
      </c>
      <c r="M124" s="194">
        <v>90</v>
      </c>
      <c r="N124" s="48"/>
      <c r="O124" s="49">
        <f>((D124*$D$120+E124*$E$120+F124*$F$120+G124*$G$120+H124*$H$120+I124*$I$120+J124*$J$120+K124*$K$120+$L$120*L124+$M$120*M124+$N$120*N124)/$O$120)*0.9</f>
        <v>82.136842105263156</v>
      </c>
      <c r="P124" s="49">
        <v>30</v>
      </c>
      <c r="Q124" s="50">
        <f>P124*0.1</f>
        <v>3</v>
      </c>
      <c r="R124" s="50">
        <f>O124+Q124</f>
        <v>85.136842105263156</v>
      </c>
    </row>
    <row r="125" spans="1:18" s="1" customFormat="1" ht="18.75">
      <c r="A125" s="7"/>
      <c r="B125" s="111">
        <v>4</v>
      </c>
      <c r="C125" s="68" t="s">
        <v>69</v>
      </c>
      <c r="D125" s="80"/>
      <c r="E125" s="122">
        <v>88</v>
      </c>
      <c r="F125" s="122">
        <v>75</v>
      </c>
      <c r="G125" s="122">
        <v>94</v>
      </c>
      <c r="H125" s="122">
        <v>90</v>
      </c>
      <c r="I125" s="194">
        <v>90</v>
      </c>
      <c r="J125" s="194">
        <v>92</v>
      </c>
      <c r="K125" s="194">
        <v>94</v>
      </c>
      <c r="L125" s="194">
        <v>92</v>
      </c>
      <c r="M125" s="194">
        <v>80</v>
      </c>
      <c r="N125" s="61"/>
      <c r="O125" s="49">
        <f>((D125*$D$120+E125*$E$120+F125*$F$120+G125*$G$120+H125*$H$120+I125*$I$120+J125*$J$120+K125*$K$120+$L$120*L125+$M$120*M125+$N$120*N125)/$O$120)*0.9</f>
        <v>80.100000000000009</v>
      </c>
      <c r="P125" s="49">
        <v>33</v>
      </c>
      <c r="Q125" s="50">
        <f>P125*0.1</f>
        <v>3.3000000000000003</v>
      </c>
      <c r="R125" s="50">
        <f>O125+Q125</f>
        <v>83.4</v>
      </c>
    </row>
    <row r="126" spans="1:18" s="1" customFormat="1" ht="18.75">
      <c r="A126" s="7"/>
      <c r="B126" s="111">
        <v>5</v>
      </c>
      <c r="C126" s="68" t="s">
        <v>138</v>
      </c>
      <c r="D126" s="80"/>
      <c r="E126" s="122">
        <v>91</v>
      </c>
      <c r="F126" s="122">
        <v>92</v>
      </c>
      <c r="G126" s="122">
        <v>92</v>
      </c>
      <c r="H126" s="122">
        <v>90</v>
      </c>
      <c r="I126" s="194">
        <v>90</v>
      </c>
      <c r="J126" s="194">
        <v>83</v>
      </c>
      <c r="K126" s="194">
        <v>82</v>
      </c>
      <c r="L126" s="194">
        <v>93</v>
      </c>
      <c r="M126" s="194">
        <v>94</v>
      </c>
      <c r="N126" s="48"/>
      <c r="O126" s="49">
        <f>((D126*$D$120+E126*$E$120+F126*$F$120+G126*$G$120+H126*$H$120+I126*$I$120+J126*$J$120+K126*$K$120+$L$120*L126+$M$120*M126+$N$120*N126)/$O$120)*0.9</f>
        <v>80.100000000000009</v>
      </c>
      <c r="P126" s="49">
        <v>33</v>
      </c>
      <c r="Q126" s="50">
        <f>P126*0.1</f>
        <v>3.3000000000000003</v>
      </c>
      <c r="R126" s="50">
        <f>O126+Q126</f>
        <v>83.4</v>
      </c>
    </row>
    <row r="127" spans="1:18" s="1" customFormat="1" ht="19.5" thickBot="1">
      <c r="A127" s="7"/>
      <c r="B127" s="158">
        <v>6</v>
      </c>
      <c r="C127" s="90" t="s">
        <v>139</v>
      </c>
      <c r="D127" s="101"/>
      <c r="E127" s="134">
        <v>85</v>
      </c>
      <c r="F127" s="134">
        <v>90</v>
      </c>
      <c r="G127" s="134">
        <v>74</v>
      </c>
      <c r="H127" s="134">
        <v>90</v>
      </c>
      <c r="I127" s="203">
        <v>90</v>
      </c>
      <c r="J127" s="203">
        <v>82</v>
      </c>
      <c r="K127" s="203">
        <v>84</v>
      </c>
      <c r="L127" s="203">
        <v>90</v>
      </c>
      <c r="M127" s="203">
        <v>90</v>
      </c>
      <c r="N127" s="91"/>
      <c r="O127" s="92">
        <f>((D127*$D$120+E127*$E$120+F127*$F$120+G127*$G$120+H127*$H$120+I127*$I$120+J127*$J$120+K127*$K$120+$L$120*L127+$M$120*M127+$N$120*N127)/$O$120)*0.9</f>
        <v>78.015789473684222</v>
      </c>
      <c r="P127" s="92"/>
      <c r="Q127" s="93">
        <f t="shared" ref="Q123:Q135" si="10">P127*0.1</f>
        <v>0</v>
      </c>
      <c r="R127" s="93">
        <f>O127+Q127</f>
        <v>78.015789473684222</v>
      </c>
    </row>
    <row r="128" spans="1:18" s="1" customFormat="1" ht="18.75">
      <c r="A128" s="7"/>
      <c r="B128" s="157">
        <v>7</v>
      </c>
      <c r="C128" s="83" t="s">
        <v>141</v>
      </c>
      <c r="D128" s="81"/>
      <c r="E128" s="127">
        <v>82</v>
      </c>
      <c r="F128" s="127">
        <v>74</v>
      </c>
      <c r="G128" s="127">
        <v>90</v>
      </c>
      <c r="H128" s="127">
        <v>90</v>
      </c>
      <c r="I128" s="199">
        <v>85</v>
      </c>
      <c r="J128" s="199">
        <v>74</v>
      </c>
      <c r="K128" s="199">
        <v>65</v>
      </c>
      <c r="L128" s="199">
        <v>90</v>
      </c>
      <c r="M128" s="199">
        <v>93</v>
      </c>
      <c r="N128" s="53"/>
      <c r="O128" s="54">
        <f>((D128*$D$120+E128*$E$120+F128*$F$120+G128*$G$120+H128*$H$120+I128*$I$120+J128*$J$120+K128*$K$120+$L$120*L128+$M$120*M128+$N$120*N128)/$O$120)*0.9</f>
        <v>73.752631578947373</v>
      </c>
      <c r="P128" s="54"/>
      <c r="Q128" s="55">
        <f t="shared" si="10"/>
        <v>0</v>
      </c>
      <c r="R128" s="55">
        <f>O128+Q128</f>
        <v>73.752631578947373</v>
      </c>
    </row>
    <row r="129" spans="1:18" s="1" customFormat="1" ht="18.75">
      <c r="A129" s="7"/>
      <c r="B129" s="111">
        <v>8</v>
      </c>
      <c r="C129" s="83" t="s">
        <v>144</v>
      </c>
      <c r="D129" s="81"/>
      <c r="E129" s="127">
        <v>80</v>
      </c>
      <c r="F129" s="127">
        <v>75</v>
      </c>
      <c r="G129" s="127">
        <v>90</v>
      </c>
      <c r="H129" s="127">
        <v>85</v>
      </c>
      <c r="I129" s="199">
        <v>78</v>
      </c>
      <c r="J129" s="199">
        <v>76</v>
      </c>
      <c r="K129" s="199">
        <v>75</v>
      </c>
      <c r="L129" s="199">
        <v>85</v>
      </c>
      <c r="M129" s="199">
        <v>86</v>
      </c>
      <c r="N129" s="53"/>
      <c r="O129" s="54">
        <f>((D129*$D$120+E129*$E$120+F129*$F$120+G129*$G$120+H129*$H$120+I129*$I$120+J129*$J$120+K129*$K$120+$L$120*L129+$M$120*M129+$N$120*N129)/$O$120)*0.9</f>
        <v>72.473684210526315</v>
      </c>
      <c r="P129" s="54"/>
      <c r="Q129" s="50">
        <f t="shared" si="10"/>
        <v>0</v>
      </c>
      <c r="R129" s="50">
        <f>O129+Q129</f>
        <v>72.473684210526315</v>
      </c>
    </row>
    <row r="130" spans="1:18" s="1" customFormat="1" ht="18.75">
      <c r="A130" s="7"/>
      <c r="B130" s="111">
        <v>9</v>
      </c>
      <c r="C130" s="68" t="s">
        <v>142</v>
      </c>
      <c r="D130" s="80"/>
      <c r="E130" s="122">
        <v>80</v>
      </c>
      <c r="F130" s="122">
        <v>75</v>
      </c>
      <c r="G130" s="122">
        <v>66</v>
      </c>
      <c r="H130" s="122">
        <v>85</v>
      </c>
      <c r="I130" s="194">
        <v>76</v>
      </c>
      <c r="J130" s="194">
        <v>76</v>
      </c>
      <c r="K130" s="194">
        <v>77</v>
      </c>
      <c r="L130" s="194">
        <v>85</v>
      </c>
      <c r="M130" s="194">
        <v>85</v>
      </c>
      <c r="N130" s="48"/>
      <c r="O130" s="49">
        <f>((D130*$D$120+E130*$E$120+F130*$F$120+G130*$G$120+H130*$H$120+I130*$I$120+J130*$J$120+K130*$K$120+$L$120*L130+$M$120*M130+$N$120*N130)/$O$120)*0.9</f>
        <v>71.194736842105272</v>
      </c>
      <c r="P130" s="49"/>
      <c r="Q130" s="50">
        <f t="shared" si="10"/>
        <v>0</v>
      </c>
      <c r="R130" s="50">
        <f>O130+Q130</f>
        <v>71.194736842105272</v>
      </c>
    </row>
    <row r="131" spans="1:18" s="1" customFormat="1" ht="21" customHeight="1">
      <c r="A131" s="7"/>
      <c r="B131" s="111">
        <v>10</v>
      </c>
      <c r="C131" s="68" t="s">
        <v>143</v>
      </c>
      <c r="D131" s="80"/>
      <c r="E131" s="122">
        <v>80</v>
      </c>
      <c r="F131" s="122">
        <v>74</v>
      </c>
      <c r="G131" s="122">
        <v>68</v>
      </c>
      <c r="H131" s="122">
        <v>85</v>
      </c>
      <c r="I131" s="194">
        <v>76</v>
      </c>
      <c r="J131" s="194">
        <v>75</v>
      </c>
      <c r="K131" s="194">
        <v>76</v>
      </c>
      <c r="L131" s="194">
        <v>84</v>
      </c>
      <c r="M131" s="194">
        <v>86</v>
      </c>
      <c r="N131" s="48"/>
      <c r="O131" s="49">
        <f>((D131*$D$120+E131*$E$120+F131*$F$120+G131*$G$120+H131*$H$120+I131*$I$120+J131*$J$120+K131*$K$120+$L$120*L131+$M$120*M131+$N$120*N131)/$O$120)*0.9</f>
        <v>70.957894736842107</v>
      </c>
      <c r="P131" s="49"/>
      <c r="Q131" s="50">
        <f t="shared" si="10"/>
        <v>0</v>
      </c>
      <c r="R131" s="50">
        <f>O131+Q131</f>
        <v>70.957894736842107</v>
      </c>
    </row>
    <row r="132" spans="1:18" s="1" customFormat="1" ht="18.75" customHeight="1">
      <c r="A132" s="7"/>
      <c r="B132" s="111">
        <v>11</v>
      </c>
      <c r="C132" s="68" t="s">
        <v>140</v>
      </c>
      <c r="D132" s="80"/>
      <c r="E132" s="122">
        <v>84</v>
      </c>
      <c r="F132" s="122">
        <v>64</v>
      </c>
      <c r="G132" s="122">
        <v>74</v>
      </c>
      <c r="H132" s="122">
        <v>90</v>
      </c>
      <c r="I132" s="194">
        <v>82</v>
      </c>
      <c r="J132" s="194">
        <v>70</v>
      </c>
      <c r="K132" s="194">
        <v>65</v>
      </c>
      <c r="L132" s="194">
        <v>90</v>
      </c>
      <c r="M132" s="194">
        <v>86</v>
      </c>
      <c r="N132" s="48"/>
      <c r="O132" s="49">
        <f>((D132*$D$120+E132*$E$120+F132*$F$120+G132*$G$120+H132*$H$120+I132*$I$120+J132*$J$120+K132*$K$120+$L$120*L132+$M$120*M132+$N$120*N132)/$O$120)*0.9</f>
        <v>70.626315789473679</v>
      </c>
      <c r="P132" s="49"/>
      <c r="Q132" s="50">
        <f t="shared" si="10"/>
        <v>0</v>
      </c>
      <c r="R132" s="50">
        <f>O132+Q132</f>
        <v>70.626315789473679</v>
      </c>
    </row>
    <row r="133" spans="1:18" s="1" customFormat="1" ht="21.75" hidden="1" customHeight="1">
      <c r="A133" s="7"/>
      <c r="B133" s="111">
        <v>12</v>
      </c>
      <c r="C133" s="68"/>
      <c r="D133" s="80"/>
      <c r="E133" s="122"/>
      <c r="F133" s="122"/>
      <c r="G133" s="122"/>
      <c r="H133" s="122"/>
      <c r="I133" s="194"/>
      <c r="J133" s="194"/>
      <c r="K133" s="194"/>
      <c r="L133" s="194"/>
      <c r="M133" s="194"/>
      <c r="N133" s="48"/>
      <c r="O133" s="49">
        <f t="shared" ref="O123:O135" si="11">((D133*$D$120+E133*$E$120+F133*$F$120+G133*$G$120+H133*$H$120+I133*$I$120+J133*$J$120+K133*$K$120+$L$120*L133+$M$120*M133+$N$120*N133)/$O$120)*0.9</f>
        <v>0</v>
      </c>
      <c r="P133" s="49"/>
      <c r="Q133" s="50">
        <f t="shared" si="10"/>
        <v>0</v>
      </c>
      <c r="R133" s="50">
        <f>O133+Q133</f>
        <v>0</v>
      </c>
    </row>
    <row r="134" spans="1:18" s="1" customFormat="1" ht="24.75" hidden="1" customHeight="1">
      <c r="A134" s="7"/>
      <c r="B134" s="111">
        <v>13</v>
      </c>
      <c r="C134" s="68"/>
      <c r="D134" s="80"/>
      <c r="E134" s="122"/>
      <c r="F134" s="122"/>
      <c r="G134" s="122"/>
      <c r="H134" s="122"/>
      <c r="I134" s="194"/>
      <c r="J134" s="194"/>
      <c r="K134" s="194"/>
      <c r="L134" s="194"/>
      <c r="M134" s="194"/>
      <c r="N134" s="48"/>
      <c r="O134" s="49">
        <f t="shared" si="11"/>
        <v>0</v>
      </c>
      <c r="P134" s="49"/>
      <c r="Q134" s="50">
        <f t="shared" si="10"/>
        <v>0</v>
      </c>
      <c r="R134" s="50">
        <f>O134+Q134</f>
        <v>0</v>
      </c>
    </row>
    <row r="135" spans="1:18" s="1" customFormat="1" ht="26.25" hidden="1" customHeight="1">
      <c r="A135" s="7"/>
      <c r="B135" s="111">
        <v>14</v>
      </c>
      <c r="C135" s="68"/>
      <c r="D135" s="80"/>
      <c r="E135" s="135"/>
      <c r="F135" s="135"/>
      <c r="G135" s="131"/>
      <c r="H135" s="131"/>
      <c r="I135" s="136"/>
      <c r="J135" s="136"/>
      <c r="K135" s="136"/>
      <c r="L135" s="136"/>
      <c r="M135" s="48"/>
      <c r="N135" s="48"/>
      <c r="O135" s="49">
        <f t="shared" si="11"/>
        <v>0</v>
      </c>
      <c r="P135" s="49"/>
      <c r="Q135" s="50">
        <f t="shared" si="10"/>
        <v>0</v>
      </c>
      <c r="R135" s="50">
        <f>O135+Q135</f>
        <v>0</v>
      </c>
    </row>
    <row r="136" spans="1:18" s="1" customFormat="1" ht="21.75" hidden="1" customHeight="1">
      <c r="A136" s="7"/>
      <c r="B136" s="111">
        <v>15</v>
      </c>
      <c r="C136" s="68"/>
      <c r="D136" s="80"/>
      <c r="E136" s="122"/>
      <c r="F136" s="122"/>
      <c r="G136" s="122"/>
      <c r="H136" s="122"/>
      <c r="I136" s="194"/>
      <c r="J136" s="194"/>
      <c r="K136" s="194"/>
      <c r="L136" s="194"/>
      <c r="M136" s="194"/>
      <c r="N136" s="48"/>
      <c r="O136" s="49">
        <f>((D136*$D$120+E136*$E$120+F136*$F$120+G136*$G$120+H136*$H$120+I136*$I$120+J136*$J$120+K136*$K$120+$L$120*L136+$M$120*M136+$N$120*N136)/$O$120)*0.9</f>
        <v>0</v>
      </c>
      <c r="P136" s="49"/>
      <c r="Q136" s="50">
        <f>P136*0.1</f>
        <v>0</v>
      </c>
      <c r="R136" s="50">
        <f>O136+Q136</f>
        <v>0</v>
      </c>
    </row>
    <row r="137" spans="1:18" s="1" customFormat="1" ht="19.5" hidden="1" customHeight="1">
      <c r="A137" s="7"/>
      <c r="B137" s="156"/>
      <c r="C137" s="68"/>
      <c r="D137" s="80"/>
      <c r="E137" s="125"/>
      <c r="F137" s="125"/>
      <c r="G137" s="131"/>
      <c r="H137" s="131"/>
      <c r="I137" s="130"/>
      <c r="J137" s="130"/>
      <c r="K137" s="130"/>
      <c r="L137" s="130"/>
      <c r="M137" s="48"/>
      <c r="N137" s="48"/>
      <c r="O137" s="49"/>
      <c r="P137" s="70"/>
      <c r="Q137" s="71"/>
      <c r="R137" s="71"/>
    </row>
    <row r="138" spans="1:18" s="1" customFormat="1" ht="20.25" hidden="1" customHeight="1">
      <c r="B138" s="65"/>
      <c r="C138" s="74"/>
      <c r="D138" s="102"/>
      <c r="E138" s="102"/>
      <c r="F138" s="102"/>
      <c r="G138" s="102"/>
      <c r="H138" s="102"/>
      <c r="I138" s="102"/>
      <c r="J138" s="102"/>
      <c r="K138" s="102"/>
      <c r="L138" s="102"/>
      <c r="M138" s="65"/>
      <c r="N138" s="65"/>
      <c r="O138" s="72"/>
      <c r="P138" s="70"/>
      <c r="Q138" s="71"/>
      <c r="R138" s="73"/>
    </row>
    <row r="139" spans="1:18" s="1" customFormat="1" ht="21" customHeight="1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72"/>
      <c r="P139" s="70"/>
      <c r="Q139" s="71"/>
      <c r="R139" s="73"/>
    </row>
    <row r="140" spans="1:18" s="1" customFormat="1" ht="21" customHeight="1">
      <c r="A140" s="307" t="s">
        <v>228</v>
      </c>
      <c r="B140" s="307"/>
      <c r="C140" s="307"/>
      <c r="D140" s="307"/>
      <c r="E140" s="307"/>
      <c r="F140" s="307"/>
      <c r="G140" s="307"/>
      <c r="H140" s="307"/>
      <c r="I140" s="307"/>
      <c r="J140" s="307"/>
      <c r="K140" s="307"/>
      <c r="L140" s="307"/>
      <c r="M140" s="307"/>
      <c r="N140" s="307"/>
      <c r="O140" s="307"/>
      <c r="P140" s="307"/>
      <c r="Q140" s="307"/>
      <c r="R140" s="307"/>
    </row>
    <row r="141" spans="1:18" s="1" customFormat="1" ht="15.75">
      <c r="A141" s="112"/>
      <c r="B141" s="112"/>
      <c r="C141" s="112"/>
      <c r="D141" s="112"/>
      <c r="E141" s="112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</row>
    <row r="142" spans="1:18" s="1" customFormat="1" ht="15.75">
      <c r="A142" s="308" t="s">
        <v>9</v>
      </c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08"/>
      <c r="O142" s="308"/>
      <c r="P142" s="308"/>
      <c r="Q142" s="308"/>
      <c r="R142" s="308"/>
    </row>
    <row r="143" spans="1:18" s="1" customFormat="1" ht="15.75">
      <c r="A143" s="299" t="s">
        <v>220</v>
      </c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</row>
    <row r="144" spans="1:18" s="1" customFormat="1" ht="15.75">
      <c r="A144" s="299"/>
      <c r="B144" s="299"/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299"/>
      <c r="R144" s="299"/>
    </row>
    <row r="145" spans="1:18" s="1" customFormat="1" ht="15.75">
      <c r="A145" s="299" t="s">
        <v>222</v>
      </c>
      <c r="B145" s="299"/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299"/>
      <c r="R145" s="299"/>
    </row>
    <row r="146" spans="1:18" s="1" customFormat="1" ht="15.75">
      <c r="A146" s="300"/>
      <c r="B146" s="300"/>
      <c r="C146" s="300"/>
      <c r="D146" s="300"/>
      <c r="E146" s="300"/>
      <c r="F146" s="300"/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</row>
    <row r="147" spans="1:18" s="1" customFormat="1" ht="15.75">
      <c r="A147" s="300" t="s">
        <v>223</v>
      </c>
      <c r="B147" s="300"/>
      <c r="C147" s="300"/>
      <c r="D147" s="300"/>
      <c r="E147" s="300"/>
      <c r="F147" s="300"/>
      <c r="G147" s="300"/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</row>
    <row r="158" spans="1:18" s="1" customFormat="1" ht="15.75">
      <c r="A158" s="297" t="s">
        <v>0</v>
      </c>
      <c r="B158" s="297"/>
      <c r="C158" s="297"/>
      <c r="D158" s="297"/>
      <c r="E158" s="297"/>
      <c r="F158" s="297"/>
      <c r="G158" s="297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</row>
    <row r="159" spans="1:18" s="1" customFormat="1" ht="15.75">
      <c r="A159" s="297" t="s">
        <v>1</v>
      </c>
      <c r="B159" s="297"/>
      <c r="C159" s="297"/>
      <c r="D159" s="297"/>
      <c r="E159" s="297"/>
      <c r="F159" s="297"/>
      <c r="G159" s="297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</row>
    <row r="160" spans="1:18" s="1" customFormat="1" ht="15.75">
      <c r="A160" s="301" t="s">
        <v>40</v>
      </c>
      <c r="B160" s="301"/>
      <c r="C160" s="301"/>
      <c r="D160" s="301"/>
      <c r="E160" s="301"/>
      <c r="F160" s="301"/>
      <c r="G160" s="301"/>
      <c r="H160" s="301"/>
      <c r="I160" s="301"/>
      <c r="J160" s="301"/>
      <c r="K160" s="301"/>
      <c r="L160" s="301"/>
      <c r="M160" s="301"/>
      <c r="N160" s="301"/>
      <c r="O160" s="301"/>
      <c r="P160" s="301"/>
      <c r="Q160" s="301"/>
      <c r="R160" s="301"/>
    </row>
    <row r="161" spans="1:18" s="1" customFormat="1" ht="15.75">
      <c r="A161" s="298" t="s">
        <v>305</v>
      </c>
      <c r="B161" s="298"/>
      <c r="C161" s="298"/>
      <c r="D161" s="298"/>
      <c r="E161" s="298"/>
      <c r="F161" s="298"/>
      <c r="G161" s="298"/>
      <c r="H161" s="298"/>
      <c r="I161" s="298"/>
      <c r="J161" s="298"/>
      <c r="K161" s="298"/>
      <c r="L161" s="298"/>
      <c r="M161" s="298"/>
      <c r="N161" s="298"/>
      <c r="O161" s="298"/>
      <c r="P161" s="298"/>
      <c r="Q161" s="298"/>
      <c r="R161" s="298"/>
    </row>
    <row r="162" spans="1:18" s="1" customFormat="1" ht="15.75">
      <c r="A162" s="298" t="s">
        <v>72</v>
      </c>
      <c r="B162" s="298"/>
      <c r="C162" s="298"/>
      <c r="D162" s="298"/>
      <c r="E162" s="298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</row>
    <row r="163" spans="1:18" s="1" customFormat="1" ht="15.75">
      <c r="A163" s="310" t="s">
        <v>2</v>
      </c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59"/>
    </row>
    <row r="164" spans="1:18" s="1" customFormat="1" ht="131.25" customHeight="1">
      <c r="A164" s="24"/>
      <c r="B164" s="295" t="s">
        <v>221</v>
      </c>
      <c r="C164" s="296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</row>
    <row r="165" spans="1:18" s="1" customFormat="1" ht="18.75">
      <c r="A165" s="22"/>
      <c r="B165" s="284" t="s">
        <v>11</v>
      </c>
      <c r="C165" s="284"/>
      <c r="D165" s="284"/>
      <c r="E165" s="284"/>
      <c r="F165" s="284"/>
      <c r="G165" s="284"/>
      <c r="H165" s="284"/>
      <c r="I165" s="284"/>
      <c r="J165" s="284"/>
      <c r="K165" s="284"/>
      <c r="L165" s="285" t="s">
        <v>71</v>
      </c>
      <c r="M165" s="285"/>
      <c r="N165" s="285"/>
      <c r="O165" s="42" t="s">
        <v>12</v>
      </c>
      <c r="P165" s="285" t="s">
        <v>79</v>
      </c>
      <c r="Q165" s="285"/>
      <c r="R165" s="285"/>
    </row>
    <row r="166" spans="1:18" s="1" customFormat="1" ht="18.75">
      <c r="A166" s="22"/>
      <c r="B166" s="286" t="s">
        <v>20</v>
      </c>
      <c r="C166" s="286"/>
      <c r="D166" s="286"/>
      <c r="E166" s="286"/>
      <c r="F166" s="286"/>
      <c r="G166" s="286"/>
      <c r="H166" s="286"/>
      <c r="I166" s="292">
        <v>3</v>
      </c>
      <c r="J166" s="292"/>
      <c r="K166" s="43" t="s">
        <v>19</v>
      </c>
      <c r="L166" s="43"/>
      <c r="M166" s="293" t="s">
        <v>13</v>
      </c>
      <c r="N166" s="293"/>
      <c r="O166" s="293"/>
      <c r="P166" s="294" t="s">
        <v>14</v>
      </c>
      <c r="Q166" s="294"/>
      <c r="R166" s="294"/>
    </row>
    <row r="167" spans="1:18" s="1" customFormat="1" ht="18.75">
      <c r="A167" s="22"/>
      <c r="B167" s="284" t="s">
        <v>16</v>
      </c>
      <c r="C167" s="284"/>
      <c r="D167" s="285" t="s">
        <v>27</v>
      </c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5"/>
      <c r="P167" s="285"/>
      <c r="Q167" s="285"/>
      <c r="R167" s="285"/>
    </row>
    <row r="168" spans="1:18" s="1" customFormat="1" ht="18.75">
      <c r="A168" s="22"/>
      <c r="B168" s="286" t="s">
        <v>15</v>
      </c>
      <c r="C168" s="286"/>
      <c r="D168" s="309"/>
      <c r="E168" s="309"/>
      <c r="F168" s="309"/>
      <c r="G168" s="309"/>
      <c r="H168" s="309"/>
      <c r="I168" s="309"/>
      <c r="J168" s="309"/>
      <c r="K168" s="309"/>
      <c r="L168" s="309"/>
      <c r="M168" s="309"/>
      <c r="N168" s="309"/>
      <c r="O168" s="309"/>
      <c r="P168" s="309"/>
      <c r="Q168" s="309"/>
      <c r="R168" s="309"/>
    </row>
    <row r="169" spans="1:18" s="1" customFormat="1" ht="15.7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</row>
    <row r="170" spans="1:18" s="1" customFormat="1" ht="15.75">
      <c r="A170" s="36"/>
      <c r="B170" s="287" t="s">
        <v>22</v>
      </c>
      <c r="C170" s="287"/>
      <c r="D170" s="287"/>
      <c r="E170" s="287"/>
      <c r="F170" s="287"/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8"/>
      <c r="R170" s="21">
        <v>11</v>
      </c>
    </row>
    <row r="171" spans="1:18" s="1" customFormat="1" ht="15.7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</row>
    <row r="172" spans="1:18" s="1" customFormat="1" ht="15.75">
      <c r="A172" s="4"/>
      <c r="B172" s="4"/>
      <c r="C172" s="4"/>
      <c r="D172" s="289" t="s">
        <v>6</v>
      </c>
      <c r="E172" s="290"/>
      <c r="F172" s="290"/>
      <c r="G172" s="290"/>
      <c r="H172" s="290"/>
      <c r="I172" s="290"/>
      <c r="J172" s="290"/>
      <c r="K172" s="290"/>
      <c r="L172" s="290"/>
      <c r="M172" s="290"/>
      <c r="N172" s="291"/>
      <c r="O172" s="8"/>
      <c r="P172" s="287" t="s">
        <v>23</v>
      </c>
      <c r="Q172" s="288"/>
      <c r="R172" s="21">
        <f>IF($R$170=2,1,ROUNDDOWN(R170*0.4,0))</f>
        <v>4</v>
      </c>
    </row>
    <row r="173" spans="1:18" s="1" customFormat="1" ht="141" customHeight="1">
      <c r="A173" s="5"/>
      <c r="B173" s="57"/>
      <c r="C173" s="58" t="s">
        <v>62</v>
      </c>
      <c r="D173" s="40"/>
      <c r="E173" s="40" t="s">
        <v>289</v>
      </c>
      <c r="F173" s="40" t="s">
        <v>29</v>
      </c>
      <c r="G173" s="75" t="s">
        <v>80</v>
      </c>
      <c r="H173" s="40" t="s">
        <v>265</v>
      </c>
      <c r="I173" s="75" t="s">
        <v>81</v>
      </c>
      <c r="J173" s="75" t="s">
        <v>285</v>
      </c>
      <c r="K173" s="40" t="s">
        <v>306</v>
      </c>
      <c r="L173" s="75" t="s">
        <v>307</v>
      </c>
      <c r="M173" s="75" t="s">
        <v>308</v>
      </c>
      <c r="N173" s="75" t="s">
        <v>309</v>
      </c>
      <c r="O173" s="12"/>
      <c r="P173" s="12"/>
    </row>
    <row r="174" spans="1:18" s="1" customFormat="1">
      <c r="A174" s="5"/>
      <c r="B174" s="302"/>
      <c r="C174" s="302"/>
      <c r="D174" s="289" t="s">
        <v>7</v>
      </c>
      <c r="E174" s="290"/>
      <c r="F174" s="290"/>
      <c r="G174" s="290"/>
      <c r="H174" s="290"/>
      <c r="I174" s="290"/>
      <c r="J174" s="290"/>
      <c r="K174" s="290"/>
      <c r="L174" s="290"/>
      <c r="M174" s="290"/>
      <c r="N174" s="291"/>
      <c r="O174" s="13" t="s">
        <v>8</v>
      </c>
      <c r="P174" s="30"/>
    </row>
    <row r="175" spans="1:18" s="1" customFormat="1">
      <c r="A175" s="5"/>
      <c r="B175" s="303"/>
      <c r="C175" s="303"/>
      <c r="D175" s="11"/>
      <c r="E175" s="6">
        <v>1</v>
      </c>
      <c r="F175" s="6">
        <v>1</v>
      </c>
      <c r="G175" s="6">
        <v>1</v>
      </c>
      <c r="H175" s="6">
        <v>1</v>
      </c>
      <c r="I175" s="6">
        <v>1</v>
      </c>
      <c r="J175" s="6">
        <v>3</v>
      </c>
      <c r="K175" s="6">
        <v>3</v>
      </c>
      <c r="L175" s="6">
        <v>3</v>
      </c>
      <c r="M175" s="6">
        <v>3</v>
      </c>
      <c r="N175" s="6">
        <v>3</v>
      </c>
      <c r="O175" s="16">
        <f>SUM(D$175:N$175)</f>
        <v>20</v>
      </c>
      <c r="P175" s="29"/>
    </row>
    <row r="176" spans="1:18" s="1" customFormat="1" ht="48">
      <c r="A176" s="17"/>
      <c r="B176" s="20" t="s">
        <v>3</v>
      </c>
      <c r="C176" s="20" t="s">
        <v>4</v>
      </c>
      <c r="D176" s="304" t="s">
        <v>5</v>
      </c>
      <c r="E176" s="305"/>
      <c r="F176" s="305"/>
      <c r="G176" s="305"/>
      <c r="H176" s="305"/>
      <c r="I176" s="305"/>
      <c r="J176" s="305"/>
      <c r="K176" s="305"/>
      <c r="L176" s="305"/>
      <c r="M176" s="305"/>
      <c r="N176" s="306"/>
      <c r="O176" s="28" t="s">
        <v>17</v>
      </c>
      <c r="P176" s="28" t="s">
        <v>21</v>
      </c>
      <c r="Q176" s="28" t="s">
        <v>18</v>
      </c>
      <c r="R176" s="28" t="s">
        <v>10</v>
      </c>
    </row>
    <row r="177" spans="1:18" s="1" customFormat="1" ht="18.75">
      <c r="A177" s="7"/>
      <c r="B177" s="47">
        <v>1</v>
      </c>
      <c r="C177" s="68" t="s">
        <v>60</v>
      </c>
      <c r="D177" s="48"/>
      <c r="E177" s="122">
        <v>85</v>
      </c>
      <c r="F177" s="122">
        <v>95</v>
      </c>
      <c r="G177" s="125">
        <v>90</v>
      </c>
      <c r="H177" s="122">
        <v>80</v>
      </c>
      <c r="I177" s="125">
        <v>90</v>
      </c>
      <c r="J177" s="194">
        <v>92</v>
      </c>
      <c r="K177" s="194">
        <v>90</v>
      </c>
      <c r="L177" s="198">
        <v>90</v>
      </c>
      <c r="M177" s="198">
        <v>92</v>
      </c>
      <c r="N177" s="198">
        <v>92</v>
      </c>
      <c r="O177" s="49">
        <f t="shared" ref="O177:O178" si="12">((D177*$D$175+E177*$E$175+F177*$F$175+G177*$G$175+H177*$H$175+I177*$I$175+J177*$J$175+K177*$K$175+$L$175*L177+$M$175*M177+$N$175*N177)/$O$175)*0.9</f>
        <v>81.360000000000014</v>
      </c>
      <c r="P177" s="49">
        <v>33</v>
      </c>
      <c r="Q177" s="50">
        <f>P177*0.1</f>
        <v>3.3000000000000003</v>
      </c>
      <c r="R177" s="50">
        <f>O177+Q177</f>
        <v>84.660000000000011</v>
      </c>
    </row>
    <row r="178" spans="1:18" s="1" customFormat="1" ht="18.75">
      <c r="A178" s="7"/>
      <c r="B178" s="47">
        <v>2</v>
      </c>
      <c r="C178" s="68" t="s">
        <v>147</v>
      </c>
      <c r="D178" s="48"/>
      <c r="E178" s="122">
        <v>64</v>
      </c>
      <c r="F178" s="122">
        <v>74</v>
      </c>
      <c r="G178" s="125">
        <v>85</v>
      </c>
      <c r="H178" s="122">
        <v>74</v>
      </c>
      <c r="I178" s="125">
        <v>80</v>
      </c>
      <c r="J178" s="194">
        <v>62</v>
      </c>
      <c r="K178" s="194">
        <v>82</v>
      </c>
      <c r="L178" s="198">
        <v>74</v>
      </c>
      <c r="M178" s="198">
        <v>90</v>
      </c>
      <c r="N178" s="198">
        <v>85</v>
      </c>
      <c r="O178" s="49">
        <f t="shared" si="12"/>
        <v>70.02</v>
      </c>
      <c r="P178" s="49">
        <v>21</v>
      </c>
      <c r="Q178" s="50">
        <f t="shared" ref="Q178:Q185" si="13">P178*0.1</f>
        <v>2.1</v>
      </c>
      <c r="R178" s="50">
        <f t="shared" ref="R178:R185" si="14">O178+Q178</f>
        <v>72.11999999999999</v>
      </c>
    </row>
    <row r="179" spans="1:18" s="1" customFormat="1" ht="18.75">
      <c r="A179" s="7"/>
      <c r="B179" s="47">
        <v>3</v>
      </c>
      <c r="C179" s="83" t="s">
        <v>145</v>
      </c>
      <c r="D179" s="53"/>
      <c r="E179" s="127">
        <v>60</v>
      </c>
      <c r="F179" s="127">
        <v>70</v>
      </c>
      <c r="G179" s="126">
        <v>82</v>
      </c>
      <c r="H179" s="127">
        <v>74</v>
      </c>
      <c r="I179" s="126">
        <v>80</v>
      </c>
      <c r="J179" s="199">
        <v>78</v>
      </c>
      <c r="K179" s="199">
        <v>84</v>
      </c>
      <c r="L179" s="206">
        <v>74</v>
      </c>
      <c r="M179" s="206">
        <v>87</v>
      </c>
      <c r="N179" s="206">
        <v>85</v>
      </c>
      <c r="O179" s="54">
        <f t="shared" ref="O179:O185" si="15">((D179*$D$175+E179*$E$175+F179*$F$175+G179*$G$175+H179*$H$175+I179*$I$175+J179*$J$175+K179*$K$175+$L$175*L179+$M$175*M179+$N$175*N179)/$O$175)*0.9</f>
        <v>71.55</v>
      </c>
      <c r="P179" s="54"/>
      <c r="Q179" s="50">
        <f t="shared" si="13"/>
        <v>0</v>
      </c>
      <c r="R179" s="50">
        <f t="shared" si="14"/>
        <v>71.55</v>
      </c>
    </row>
    <row r="180" spans="1:18" s="1" customFormat="1" ht="19.5" thickBot="1">
      <c r="B180" s="97">
        <v>4</v>
      </c>
      <c r="C180" s="90" t="s">
        <v>146</v>
      </c>
      <c r="D180" s="91"/>
      <c r="E180" s="134">
        <v>75</v>
      </c>
      <c r="F180" s="134">
        <v>90</v>
      </c>
      <c r="G180" s="133">
        <v>77</v>
      </c>
      <c r="H180" s="134">
        <v>64</v>
      </c>
      <c r="I180" s="133">
        <v>75</v>
      </c>
      <c r="J180" s="203">
        <v>76</v>
      </c>
      <c r="K180" s="203">
        <v>80</v>
      </c>
      <c r="L180" s="208">
        <v>75</v>
      </c>
      <c r="M180" s="208">
        <v>80</v>
      </c>
      <c r="N180" s="208">
        <v>85</v>
      </c>
      <c r="O180" s="92">
        <f t="shared" si="15"/>
        <v>70.605000000000004</v>
      </c>
      <c r="P180" s="92"/>
      <c r="Q180" s="93">
        <f t="shared" si="13"/>
        <v>0</v>
      </c>
      <c r="R180" s="93">
        <f t="shared" si="14"/>
        <v>70.605000000000004</v>
      </c>
    </row>
    <row r="181" spans="1:18" s="1" customFormat="1" ht="18.75">
      <c r="B181" s="51">
        <v>5</v>
      </c>
      <c r="C181" s="83" t="s">
        <v>148</v>
      </c>
      <c r="D181" s="53"/>
      <c r="E181" s="127">
        <v>74</v>
      </c>
      <c r="F181" s="127">
        <v>74</v>
      </c>
      <c r="G181" s="126">
        <v>74</v>
      </c>
      <c r="H181" s="127">
        <v>66</v>
      </c>
      <c r="I181" s="126">
        <v>74</v>
      </c>
      <c r="J181" s="199">
        <v>74</v>
      </c>
      <c r="K181" s="199">
        <v>80</v>
      </c>
      <c r="L181" s="206">
        <v>75</v>
      </c>
      <c r="M181" s="206">
        <v>80</v>
      </c>
      <c r="N181" s="206">
        <v>85</v>
      </c>
      <c r="O181" s="54">
        <f t="shared" si="15"/>
        <v>69.48</v>
      </c>
      <c r="P181" s="54"/>
      <c r="Q181" s="55">
        <f t="shared" si="13"/>
        <v>0</v>
      </c>
      <c r="R181" s="55">
        <f t="shared" si="14"/>
        <v>69.48</v>
      </c>
    </row>
    <row r="182" spans="1:18" s="1" customFormat="1" ht="18.75" hidden="1">
      <c r="B182" s="47">
        <v>6</v>
      </c>
      <c r="C182" s="68"/>
      <c r="D182" s="48"/>
      <c r="E182" s="122"/>
      <c r="F182" s="122"/>
      <c r="G182" s="125"/>
      <c r="H182" s="122"/>
      <c r="I182" s="125"/>
      <c r="J182" s="194"/>
      <c r="K182" s="194"/>
      <c r="L182" s="198"/>
      <c r="M182" s="198"/>
      <c r="N182" s="198"/>
      <c r="O182" s="49">
        <f t="shared" si="15"/>
        <v>0</v>
      </c>
      <c r="P182" s="49"/>
      <c r="Q182" s="50">
        <f t="shared" si="13"/>
        <v>0</v>
      </c>
      <c r="R182" s="50">
        <f t="shared" si="14"/>
        <v>0</v>
      </c>
    </row>
    <row r="183" spans="1:18" s="1" customFormat="1" ht="18.75" hidden="1">
      <c r="B183" s="47">
        <v>7</v>
      </c>
      <c r="C183" s="68"/>
      <c r="D183" s="48"/>
      <c r="E183" s="131"/>
      <c r="F183" s="131"/>
      <c r="G183" s="160"/>
      <c r="H183" s="130"/>
      <c r="I183" s="161"/>
      <c r="J183" s="130"/>
      <c r="K183" s="161"/>
      <c r="L183" s="130"/>
      <c r="M183" s="48"/>
      <c r="N183" s="48"/>
      <c r="O183" s="49">
        <f t="shared" si="15"/>
        <v>0</v>
      </c>
      <c r="P183" s="49"/>
      <c r="Q183" s="50">
        <f t="shared" si="13"/>
        <v>0</v>
      </c>
      <c r="R183" s="50">
        <f t="shared" si="14"/>
        <v>0</v>
      </c>
    </row>
    <row r="184" spans="1:18" s="1" customFormat="1" ht="18.75" hidden="1">
      <c r="B184" s="47">
        <v>8</v>
      </c>
      <c r="C184" s="68"/>
      <c r="D184" s="48"/>
      <c r="E184" s="131"/>
      <c r="F184" s="131"/>
      <c r="G184" s="130"/>
      <c r="H184" s="130"/>
      <c r="I184" s="161"/>
      <c r="J184" s="130"/>
      <c r="K184" s="161"/>
      <c r="L184" s="130"/>
      <c r="M184" s="48"/>
      <c r="N184" s="48"/>
      <c r="O184" s="49">
        <f t="shared" si="15"/>
        <v>0</v>
      </c>
      <c r="P184" s="49"/>
      <c r="Q184" s="50">
        <f t="shared" si="13"/>
        <v>0</v>
      </c>
      <c r="R184" s="50">
        <f t="shared" si="14"/>
        <v>0</v>
      </c>
    </row>
    <row r="185" spans="1:18" s="1" customFormat="1" ht="18.75" hidden="1">
      <c r="B185" s="47">
        <v>9</v>
      </c>
      <c r="C185" s="68"/>
      <c r="D185" s="48"/>
      <c r="E185" s="131"/>
      <c r="F185" s="131"/>
      <c r="G185" s="130"/>
      <c r="H185" s="130"/>
      <c r="I185" s="161"/>
      <c r="J185" s="130"/>
      <c r="K185" s="161"/>
      <c r="L185" s="130"/>
      <c r="M185" s="48"/>
      <c r="N185" s="48"/>
      <c r="O185" s="49">
        <f t="shared" si="15"/>
        <v>0</v>
      </c>
      <c r="P185" s="49"/>
      <c r="Q185" s="50">
        <f t="shared" si="13"/>
        <v>0</v>
      </c>
      <c r="R185" s="50">
        <f t="shared" si="14"/>
        <v>0</v>
      </c>
    </row>
    <row r="186" spans="1:18" s="1" customFormat="1" ht="18.75" hidden="1">
      <c r="B186" s="64"/>
      <c r="C186" s="68"/>
      <c r="D186" s="48"/>
      <c r="E186" s="131"/>
      <c r="F186" s="131"/>
      <c r="G186" s="130"/>
      <c r="H186" s="130"/>
      <c r="I186" s="161"/>
      <c r="J186" s="130"/>
      <c r="K186" s="161"/>
      <c r="L186" s="130"/>
      <c r="M186" s="48"/>
      <c r="N186" s="48"/>
      <c r="O186" s="49"/>
      <c r="P186" s="70"/>
      <c r="Q186" s="71"/>
      <c r="R186" s="71"/>
    </row>
    <row r="187" spans="1:18" s="1" customFormat="1" ht="18.75">
      <c r="B187" s="64"/>
      <c r="C187" s="74"/>
      <c r="D187" s="88"/>
      <c r="E187" s="88"/>
      <c r="F187" s="88"/>
      <c r="G187" s="88"/>
      <c r="H187" s="88"/>
      <c r="I187" s="88"/>
      <c r="J187" s="88"/>
      <c r="K187" s="88"/>
      <c r="L187" s="88"/>
      <c r="M187" s="65"/>
      <c r="N187" s="65"/>
      <c r="O187" s="72"/>
      <c r="P187" s="70"/>
      <c r="Q187" s="71"/>
      <c r="R187" s="73"/>
    </row>
    <row r="188" spans="1:18" s="1" customFormat="1" ht="15.75">
      <c r="A188" s="307" t="s">
        <v>228</v>
      </c>
      <c r="B188" s="307"/>
      <c r="C188" s="307"/>
      <c r="D188" s="307"/>
      <c r="E188" s="307"/>
      <c r="F188" s="307"/>
      <c r="G188" s="307"/>
      <c r="H188" s="307"/>
      <c r="I188" s="307"/>
      <c r="J188" s="307"/>
      <c r="K188" s="307"/>
      <c r="L188" s="307"/>
      <c r="M188" s="307"/>
      <c r="N188" s="307"/>
      <c r="O188" s="307"/>
      <c r="P188" s="307"/>
      <c r="Q188" s="307"/>
      <c r="R188" s="307"/>
    </row>
    <row r="189" spans="1:18" s="1" customFormat="1" ht="15.75">
      <c r="A189" s="112"/>
      <c r="B189" s="112"/>
      <c r="C189" s="112"/>
      <c r="D189" s="112"/>
      <c r="E189" s="112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</row>
    <row r="190" spans="1:18" s="1" customFormat="1" ht="15.75">
      <c r="A190" s="308" t="s">
        <v>9</v>
      </c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8"/>
      <c r="R190" s="308"/>
    </row>
    <row r="191" spans="1:18" s="1" customFormat="1" ht="15.75">
      <c r="A191" s="299" t="s">
        <v>220</v>
      </c>
      <c r="B191" s="299"/>
      <c r="C191" s="299"/>
      <c r="D191" s="299"/>
      <c r="E191" s="299"/>
      <c r="F191" s="299"/>
      <c r="G191" s="299"/>
      <c r="H191" s="299"/>
      <c r="I191" s="299"/>
      <c r="J191" s="299"/>
      <c r="K191" s="299"/>
      <c r="L191" s="299"/>
      <c r="M191" s="299"/>
      <c r="N191" s="299"/>
      <c r="O191" s="299"/>
      <c r="P191" s="299"/>
      <c r="Q191" s="299"/>
      <c r="R191" s="299"/>
    </row>
    <row r="192" spans="1:18" s="1" customFormat="1" ht="15.75">
      <c r="A192" s="299"/>
      <c r="B192" s="299"/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  <c r="N192" s="299"/>
      <c r="O192" s="299"/>
      <c r="P192" s="299"/>
      <c r="Q192" s="299"/>
      <c r="R192" s="299"/>
    </row>
    <row r="193" spans="1:18" s="1" customFormat="1" ht="15.75">
      <c r="A193" s="299" t="s">
        <v>222</v>
      </c>
      <c r="B193" s="299"/>
      <c r="C193" s="299"/>
      <c r="D193" s="299"/>
      <c r="E193" s="299"/>
      <c r="F193" s="299"/>
      <c r="G193" s="299"/>
      <c r="H193" s="299"/>
      <c r="I193" s="299"/>
      <c r="J193" s="299"/>
      <c r="K193" s="299"/>
      <c r="L193" s="299"/>
      <c r="M193" s="299"/>
      <c r="N193" s="299"/>
      <c r="O193" s="299"/>
      <c r="P193" s="299"/>
      <c r="Q193" s="299"/>
      <c r="R193" s="299"/>
    </row>
    <row r="194" spans="1:18" s="1" customFormat="1" ht="15.75">
      <c r="A194" s="300"/>
      <c r="B194" s="300"/>
      <c r="C194" s="300"/>
      <c r="D194" s="300"/>
      <c r="E194" s="300"/>
      <c r="F194" s="300"/>
      <c r="G194" s="300"/>
      <c r="H194" s="300"/>
      <c r="I194" s="300"/>
      <c r="J194" s="300"/>
      <c r="K194" s="300"/>
      <c r="L194" s="300"/>
      <c r="M194" s="300"/>
      <c r="N194" s="300"/>
      <c r="O194" s="300"/>
      <c r="P194" s="300"/>
      <c r="Q194" s="300"/>
      <c r="R194" s="300"/>
    </row>
    <row r="195" spans="1:18" s="1" customFormat="1" ht="15.75">
      <c r="A195" s="300" t="s">
        <v>223</v>
      </c>
      <c r="B195" s="300"/>
      <c r="C195" s="300"/>
      <c r="D195" s="300"/>
      <c r="E195" s="300"/>
      <c r="F195" s="300"/>
      <c r="G195" s="300"/>
      <c r="H195" s="300"/>
      <c r="I195" s="300"/>
      <c r="J195" s="300"/>
      <c r="K195" s="300"/>
      <c r="L195" s="300"/>
      <c r="M195" s="300"/>
      <c r="N195" s="300"/>
      <c r="O195" s="300"/>
      <c r="P195" s="300"/>
      <c r="Q195" s="300"/>
      <c r="R195" s="300"/>
    </row>
    <row r="202" spans="1:18" s="1" customFormat="1" ht="15.75">
      <c r="A202" s="297" t="s">
        <v>0</v>
      </c>
      <c r="B202" s="297"/>
      <c r="C202" s="297"/>
      <c r="D202" s="297"/>
      <c r="E202" s="297"/>
      <c r="F202" s="297"/>
      <c r="G202" s="297"/>
      <c r="H202" s="297"/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</row>
    <row r="203" spans="1:18" s="1" customFormat="1" ht="15.75">
      <c r="A203" s="297" t="s">
        <v>1</v>
      </c>
      <c r="B203" s="297"/>
      <c r="C203" s="297"/>
      <c r="D203" s="297"/>
      <c r="E203" s="297"/>
      <c r="F203" s="297"/>
      <c r="G203" s="297"/>
      <c r="H203" s="297"/>
      <c r="I203" s="297"/>
      <c r="J203" s="297"/>
      <c r="K203" s="297"/>
      <c r="L203" s="297"/>
      <c r="M203" s="297"/>
      <c r="N203" s="297"/>
      <c r="O203" s="297"/>
      <c r="P203" s="297"/>
      <c r="Q203" s="297"/>
      <c r="R203" s="297"/>
    </row>
    <row r="204" spans="1:18" s="1" customFormat="1" ht="15.75">
      <c r="A204" s="301" t="s">
        <v>40</v>
      </c>
      <c r="B204" s="301"/>
      <c r="C204" s="301"/>
      <c r="D204" s="301"/>
      <c r="E204" s="301"/>
      <c r="F204" s="301"/>
      <c r="G204" s="301"/>
      <c r="H204" s="301"/>
      <c r="I204" s="301"/>
      <c r="J204" s="301"/>
      <c r="K204" s="301"/>
      <c r="L204" s="301"/>
      <c r="M204" s="301"/>
      <c r="N204" s="301"/>
      <c r="O204" s="301"/>
      <c r="P204" s="301"/>
      <c r="Q204" s="301"/>
      <c r="R204" s="301"/>
    </row>
    <row r="205" spans="1:18" s="1" customFormat="1" ht="15.75">
      <c r="A205" s="298" t="s">
        <v>310</v>
      </c>
      <c r="B205" s="298"/>
      <c r="C205" s="298"/>
      <c r="D205" s="298"/>
      <c r="E205" s="298"/>
      <c r="F205" s="298"/>
      <c r="G205" s="298"/>
      <c r="H205" s="298"/>
      <c r="I205" s="298"/>
      <c r="J205" s="298"/>
      <c r="K205" s="298"/>
      <c r="L205" s="298"/>
      <c r="M205" s="298"/>
      <c r="N205" s="298"/>
      <c r="O205" s="298"/>
      <c r="P205" s="298"/>
      <c r="Q205" s="298"/>
      <c r="R205" s="298"/>
    </row>
    <row r="206" spans="1:18" s="1" customFormat="1" ht="15.75">
      <c r="A206" s="298" t="s">
        <v>72</v>
      </c>
      <c r="B206" s="298"/>
      <c r="C206" s="298"/>
      <c r="D206" s="298"/>
      <c r="E206" s="298"/>
      <c r="F206" s="298"/>
      <c r="G206" s="298"/>
      <c r="H206" s="298"/>
      <c r="I206" s="298"/>
      <c r="J206" s="298"/>
      <c r="K206" s="298"/>
      <c r="L206" s="298"/>
      <c r="M206" s="298"/>
      <c r="N206" s="298"/>
      <c r="O206" s="298"/>
      <c r="P206" s="298"/>
      <c r="Q206" s="298"/>
      <c r="R206" s="298"/>
    </row>
    <row r="207" spans="1:18" s="1" customFormat="1" ht="15.75">
      <c r="A207" s="310" t="s">
        <v>2</v>
      </c>
      <c r="B207" s="310"/>
      <c r="C207" s="310"/>
      <c r="D207" s="310"/>
      <c r="E207" s="310"/>
      <c r="F207" s="310"/>
      <c r="G207" s="310"/>
      <c r="H207" s="310"/>
      <c r="I207" s="310"/>
      <c r="J207" s="310"/>
      <c r="K207" s="310"/>
      <c r="L207" s="310"/>
      <c r="M207" s="310"/>
      <c r="N207" s="310"/>
      <c r="O207" s="310"/>
      <c r="P207" s="59"/>
    </row>
    <row r="208" spans="1:18" s="1" customFormat="1" ht="129.75" customHeight="1">
      <c r="A208" s="24"/>
      <c r="B208" s="295" t="s">
        <v>221</v>
      </c>
      <c r="C208" s="296"/>
      <c r="D208" s="296"/>
      <c r="E208" s="296"/>
      <c r="F208" s="296"/>
      <c r="G208" s="296"/>
      <c r="H208" s="296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</row>
    <row r="209" spans="1:18" s="1" customFormat="1" ht="18.75">
      <c r="A209" s="22"/>
      <c r="B209" s="284" t="s">
        <v>11</v>
      </c>
      <c r="C209" s="284"/>
      <c r="D209" s="284"/>
      <c r="E209" s="284"/>
      <c r="F209" s="284"/>
      <c r="G209" s="284"/>
      <c r="H209" s="284"/>
      <c r="I209" s="284"/>
      <c r="J209" s="284"/>
      <c r="K209" s="284"/>
      <c r="L209" s="285" t="s">
        <v>71</v>
      </c>
      <c r="M209" s="285"/>
      <c r="N209" s="285"/>
      <c r="O209" s="42" t="s">
        <v>12</v>
      </c>
      <c r="P209" s="285" t="s">
        <v>79</v>
      </c>
      <c r="Q209" s="285"/>
      <c r="R209" s="285"/>
    </row>
    <row r="210" spans="1:18" s="1" customFormat="1" ht="18.75">
      <c r="A210" s="22"/>
      <c r="B210" s="286" t="s">
        <v>20</v>
      </c>
      <c r="C210" s="286"/>
      <c r="D210" s="286"/>
      <c r="E210" s="286"/>
      <c r="F210" s="286"/>
      <c r="G210" s="286"/>
      <c r="H210" s="286"/>
      <c r="I210" s="292">
        <v>3</v>
      </c>
      <c r="J210" s="292"/>
      <c r="K210" s="43" t="s">
        <v>19</v>
      </c>
      <c r="L210" s="43"/>
      <c r="M210" s="293" t="s">
        <v>13</v>
      </c>
      <c r="N210" s="293"/>
      <c r="O210" s="293"/>
      <c r="P210" s="294" t="s">
        <v>14</v>
      </c>
      <c r="Q210" s="294"/>
      <c r="R210" s="294"/>
    </row>
    <row r="211" spans="1:18" s="1" customFormat="1" ht="18.75">
      <c r="A211" s="22"/>
      <c r="B211" s="284" t="s">
        <v>16</v>
      </c>
      <c r="C211" s="284"/>
      <c r="D211" s="285" t="s">
        <v>254</v>
      </c>
      <c r="E211" s="285"/>
      <c r="F211" s="285"/>
      <c r="G211" s="285"/>
      <c r="H211" s="285"/>
      <c r="I211" s="285"/>
      <c r="J211" s="285"/>
      <c r="K211" s="285"/>
      <c r="L211" s="285"/>
      <c r="M211" s="285"/>
      <c r="N211" s="285"/>
      <c r="O211" s="285"/>
      <c r="P211" s="285"/>
      <c r="Q211" s="285"/>
      <c r="R211" s="285"/>
    </row>
    <row r="212" spans="1:18" s="1" customFormat="1" ht="18.75">
      <c r="A212" s="22"/>
      <c r="B212" s="286" t="s">
        <v>15</v>
      </c>
      <c r="C212" s="286"/>
      <c r="D212" s="309"/>
      <c r="E212" s="309"/>
      <c r="F212" s="309"/>
      <c r="G212" s="309"/>
      <c r="H212" s="309"/>
      <c r="I212" s="309"/>
      <c r="J212" s="309"/>
      <c r="K212" s="309"/>
      <c r="L212" s="309"/>
      <c r="M212" s="309"/>
      <c r="N212" s="309"/>
      <c r="O212" s="309"/>
      <c r="P212" s="309"/>
      <c r="Q212" s="309"/>
      <c r="R212" s="309"/>
    </row>
    <row r="213" spans="1:18" s="1" customFormat="1" ht="15.7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</row>
    <row r="214" spans="1:18" s="1" customFormat="1" ht="15.75">
      <c r="A214" s="36"/>
      <c r="B214" s="287" t="s">
        <v>22</v>
      </c>
      <c r="C214" s="287"/>
      <c r="D214" s="287"/>
      <c r="E214" s="287"/>
      <c r="F214" s="287"/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8"/>
      <c r="R214" s="21">
        <v>4</v>
      </c>
    </row>
    <row r="215" spans="1:18" s="1" customFormat="1" ht="15.7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</row>
    <row r="216" spans="1:18" s="1" customFormat="1" ht="15.75">
      <c r="A216" s="4"/>
      <c r="B216" s="4"/>
      <c r="C216" s="4"/>
      <c r="D216" s="289" t="s">
        <v>6</v>
      </c>
      <c r="E216" s="290"/>
      <c r="F216" s="290"/>
      <c r="G216" s="290"/>
      <c r="H216" s="290"/>
      <c r="I216" s="290"/>
      <c r="J216" s="290"/>
      <c r="K216" s="290"/>
      <c r="L216" s="290"/>
      <c r="M216" s="290"/>
      <c r="N216" s="291"/>
      <c r="O216" s="8"/>
      <c r="P216" s="287" t="s">
        <v>23</v>
      </c>
      <c r="Q216" s="288"/>
      <c r="R216" s="21">
        <f>IF($R$214=2,1,ROUNDDOWN(R214*0.4,0))</f>
        <v>1</v>
      </c>
    </row>
    <row r="217" spans="1:18" s="1" customFormat="1" ht="152.25" customHeight="1">
      <c r="A217" s="5"/>
      <c r="B217" s="57"/>
      <c r="C217" s="58" t="s">
        <v>311</v>
      </c>
      <c r="D217" s="40" t="s">
        <v>313</v>
      </c>
      <c r="E217" s="40" t="s">
        <v>297</v>
      </c>
      <c r="F217" s="40" t="s">
        <v>57</v>
      </c>
      <c r="G217" s="40" t="s">
        <v>314</v>
      </c>
      <c r="H217" s="40" t="s">
        <v>80</v>
      </c>
      <c r="I217" s="40" t="s">
        <v>81</v>
      </c>
      <c r="J217" s="40" t="s">
        <v>315</v>
      </c>
      <c r="K217" s="75" t="s">
        <v>316</v>
      </c>
      <c r="L217" s="40" t="s">
        <v>317</v>
      </c>
      <c r="M217" s="14"/>
      <c r="N217" s="15"/>
      <c r="O217" s="12"/>
      <c r="P217" s="12"/>
    </row>
    <row r="218" spans="1:18" s="1" customFormat="1">
      <c r="A218" s="5"/>
      <c r="B218" s="302"/>
      <c r="C218" s="302"/>
      <c r="D218" s="314" t="s">
        <v>7</v>
      </c>
      <c r="E218" s="315"/>
      <c r="F218" s="315"/>
      <c r="G218" s="315"/>
      <c r="H218" s="315"/>
      <c r="I218" s="315"/>
      <c r="J218" s="315"/>
      <c r="K218" s="315"/>
      <c r="L218" s="315"/>
      <c r="M218" s="315"/>
      <c r="N218" s="316"/>
      <c r="O218" s="13" t="s">
        <v>8</v>
      </c>
      <c r="P218" s="30"/>
    </row>
    <row r="219" spans="1:18" s="1" customFormat="1">
      <c r="A219" s="5"/>
      <c r="B219" s="303"/>
      <c r="C219" s="303"/>
      <c r="D219" s="11">
        <v>1</v>
      </c>
      <c r="E219" s="6">
        <v>1</v>
      </c>
      <c r="F219" s="6">
        <v>1</v>
      </c>
      <c r="G219" s="6">
        <v>3</v>
      </c>
      <c r="H219" s="6">
        <v>1</v>
      </c>
      <c r="I219" s="6">
        <v>1</v>
      </c>
      <c r="J219" s="6">
        <v>3</v>
      </c>
      <c r="K219" s="6">
        <v>3</v>
      </c>
      <c r="L219" s="6">
        <v>3</v>
      </c>
      <c r="M219" s="6"/>
      <c r="N219" s="6"/>
      <c r="O219" s="16">
        <f>SUM(D$219:N$219)</f>
        <v>17</v>
      </c>
      <c r="P219" s="29"/>
    </row>
    <row r="220" spans="1:18" s="1" customFormat="1" ht="48">
      <c r="A220" s="17"/>
      <c r="B220" s="60" t="s">
        <v>3</v>
      </c>
      <c r="C220" s="20" t="s">
        <v>4</v>
      </c>
      <c r="D220" s="317" t="s">
        <v>5</v>
      </c>
      <c r="E220" s="317"/>
      <c r="F220" s="317"/>
      <c r="G220" s="317"/>
      <c r="H220" s="317"/>
      <c r="I220" s="317"/>
      <c r="J220" s="317"/>
      <c r="K220" s="317"/>
      <c r="L220" s="317"/>
      <c r="M220" s="317"/>
      <c r="N220" s="317"/>
      <c r="O220" s="46" t="s">
        <v>17</v>
      </c>
      <c r="P220" s="46" t="s">
        <v>21</v>
      </c>
      <c r="Q220" s="46" t="s">
        <v>18</v>
      </c>
      <c r="R220" s="46" t="s">
        <v>10</v>
      </c>
    </row>
    <row r="221" spans="1:18" s="1" customFormat="1" ht="19.5" thickBot="1">
      <c r="A221" s="7"/>
      <c r="B221" s="97">
        <v>1</v>
      </c>
      <c r="C221" s="90" t="s">
        <v>312</v>
      </c>
      <c r="D221" s="140">
        <v>97</v>
      </c>
      <c r="E221" s="140">
        <v>90</v>
      </c>
      <c r="F221" s="140">
        <v>90</v>
      </c>
      <c r="G221" s="185">
        <v>95</v>
      </c>
      <c r="H221" s="140">
        <v>91</v>
      </c>
      <c r="I221" s="185">
        <v>90</v>
      </c>
      <c r="J221" s="213">
        <v>90</v>
      </c>
      <c r="K221" s="236">
        <v>90</v>
      </c>
      <c r="L221" s="236">
        <v>92</v>
      </c>
      <c r="M221" s="91"/>
      <c r="N221" s="91"/>
      <c r="O221" s="92">
        <f>((D221*$D$219+E221*$E$219+F221*$F$219+G221*$G$219+H221*$H$219+I221*$I$219+J221*$J$219+K221*$K$219+$L$219*L221+$M$219*M221+$N$219*N221)/$O$219)*0.9</f>
        <v>82.535294117647055</v>
      </c>
      <c r="P221" s="92"/>
      <c r="Q221" s="93">
        <f>P221*0.1</f>
        <v>0</v>
      </c>
      <c r="R221" s="93">
        <f>O221+Q221</f>
        <v>82.535294117647055</v>
      </c>
    </row>
    <row r="222" spans="1:18" s="1" customFormat="1" ht="18.75" hidden="1">
      <c r="A222" s="7"/>
      <c r="B222" s="143">
        <v>2</v>
      </c>
      <c r="C222" s="104"/>
      <c r="D222" s="138"/>
      <c r="E222" s="138"/>
      <c r="F222" s="138"/>
      <c r="G222" s="168"/>
      <c r="H222" s="138"/>
      <c r="I222" s="168"/>
      <c r="J222" s="168"/>
      <c r="K222" s="138"/>
      <c r="L222" s="138"/>
      <c r="M222" s="82"/>
      <c r="N222" s="82"/>
      <c r="O222" s="54">
        <f t="shared" ref="O222:O224" si="16">((D222*$D$219+E222*$E$219+F222*$F$219+G222*$G$219+H222*$H$219+I222*$I$219+J222*$J$219+K222*$K$219+$L$219*L222+$M$219*M222+$N$219*N222)/$O$219)*0.9</f>
        <v>0</v>
      </c>
      <c r="P222" s="54"/>
      <c r="Q222" s="55">
        <f t="shared" ref="Q222:Q224" si="17">P222*0.1</f>
        <v>0</v>
      </c>
      <c r="R222" s="55">
        <f t="shared" ref="R222:R224" si="18">O222+Q222</f>
        <v>0</v>
      </c>
    </row>
    <row r="223" spans="1:18" s="1" customFormat="1" ht="18.75" hidden="1">
      <c r="B223" s="51">
        <v>3</v>
      </c>
      <c r="C223" s="104"/>
      <c r="D223" s="138"/>
      <c r="E223" s="138"/>
      <c r="F223" s="138"/>
      <c r="G223" s="168"/>
      <c r="H223" s="138"/>
      <c r="I223" s="168"/>
      <c r="J223" s="168"/>
      <c r="K223" s="138"/>
      <c r="L223" s="138"/>
      <c r="M223" s="53"/>
      <c r="N223" s="53"/>
      <c r="O223" s="54">
        <f t="shared" si="16"/>
        <v>0</v>
      </c>
      <c r="P223" s="54"/>
      <c r="Q223" s="55">
        <f t="shared" si="17"/>
        <v>0</v>
      </c>
      <c r="R223" s="55">
        <f t="shared" si="18"/>
        <v>0</v>
      </c>
    </row>
    <row r="224" spans="1:18" s="1" customFormat="1" ht="18.75" hidden="1">
      <c r="B224" s="47">
        <v>4</v>
      </c>
      <c r="C224" s="184"/>
      <c r="D224" s="131"/>
      <c r="E224" s="131"/>
      <c r="F224" s="131"/>
      <c r="G224" s="144"/>
      <c r="H224" s="131"/>
      <c r="I224" s="144"/>
      <c r="J224" s="144"/>
      <c r="K224" s="131"/>
      <c r="L224" s="131"/>
      <c r="M224" s="48"/>
      <c r="N224" s="48"/>
      <c r="O224" s="49">
        <f t="shared" si="16"/>
        <v>0</v>
      </c>
      <c r="P224" s="49"/>
      <c r="Q224" s="50">
        <f t="shared" si="17"/>
        <v>0</v>
      </c>
      <c r="R224" s="50">
        <f t="shared" si="18"/>
        <v>0</v>
      </c>
    </row>
    <row r="225" spans="1:18" s="1" customFormat="1" ht="18.75" hidden="1">
      <c r="B225" s="65"/>
      <c r="C225" s="103"/>
      <c r="D225" s="99"/>
      <c r="E225" s="99"/>
      <c r="F225" s="99"/>
      <c r="G225" s="99"/>
      <c r="H225" s="99"/>
      <c r="I225" s="99"/>
      <c r="J225" s="99"/>
      <c r="K225" s="99"/>
      <c r="L225" s="99"/>
      <c r="M225" s="65"/>
      <c r="N225" s="65"/>
      <c r="O225" s="72"/>
      <c r="P225" s="70"/>
      <c r="Q225" s="71"/>
      <c r="R225" s="73"/>
    </row>
    <row r="226" spans="1:18" s="1" customFormat="1" ht="18.75">
      <c r="B226" s="65"/>
      <c r="C226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72"/>
      <c r="P226" s="70"/>
      <c r="Q226" s="71"/>
      <c r="R226" s="73"/>
    </row>
    <row r="227" spans="1:18" s="1" customFormat="1" ht="15.75">
      <c r="A227" s="307" t="s">
        <v>228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307"/>
      <c r="O227" s="307"/>
      <c r="P227" s="307"/>
      <c r="Q227" s="307"/>
      <c r="R227" s="307"/>
    </row>
    <row r="228" spans="1:18" s="1" customFormat="1" ht="15.75">
      <c r="A228" s="112"/>
      <c r="B228" s="112"/>
      <c r="C228" s="112"/>
      <c r="D228" s="112"/>
      <c r="E228" s="112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</row>
    <row r="229" spans="1:18" s="1" customFormat="1" ht="15.75">
      <c r="A229" s="308" t="s">
        <v>9</v>
      </c>
      <c r="B229" s="308"/>
      <c r="C229" s="308"/>
      <c r="D229" s="308"/>
      <c r="E229" s="308"/>
      <c r="F229" s="308"/>
      <c r="G229" s="308"/>
      <c r="H229" s="308"/>
      <c r="I229" s="308"/>
      <c r="J229" s="308"/>
      <c r="K229" s="308"/>
      <c r="L229" s="308"/>
      <c r="M229" s="308"/>
      <c r="N229" s="308"/>
      <c r="O229" s="308"/>
      <c r="P229" s="308"/>
      <c r="Q229" s="308"/>
      <c r="R229" s="308"/>
    </row>
    <row r="230" spans="1:18" s="1" customFormat="1" ht="15.75">
      <c r="A230" s="299" t="s">
        <v>220</v>
      </c>
      <c r="B230" s="299"/>
      <c r="C230" s="299"/>
      <c r="D230" s="299"/>
      <c r="E230" s="299"/>
      <c r="F230" s="299"/>
      <c r="G230" s="299"/>
      <c r="H230" s="299"/>
      <c r="I230" s="299"/>
      <c r="J230" s="299"/>
      <c r="K230" s="299"/>
      <c r="L230" s="299"/>
      <c r="M230" s="299"/>
      <c r="N230" s="299"/>
      <c r="O230" s="299"/>
      <c r="P230" s="299"/>
      <c r="Q230" s="299"/>
      <c r="R230" s="299"/>
    </row>
    <row r="231" spans="1:18" s="1" customFormat="1" ht="15.75">
      <c r="A231" s="299"/>
      <c r="B231" s="299"/>
      <c r="C231" s="299"/>
      <c r="D231" s="299"/>
      <c r="E231" s="299"/>
      <c r="F231" s="299"/>
      <c r="G231" s="299"/>
      <c r="H231" s="299"/>
      <c r="I231" s="299"/>
      <c r="J231" s="299"/>
      <c r="K231" s="299"/>
      <c r="L231" s="299"/>
      <c r="M231" s="299"/>
      <c r="N231" s="299"/>
      <c r="O231" s="299"/>
      <c r="P231" s="299"/>
      <c r="Q231" s="299"/>
      <c r="R231" s="299"/>
    </row>
    <row r="232" spans="1:18" s="1" customFormat="1" ht="15.75">
      <c r="A232" s="299" t="s">
        <v>222</v>
      </c>
      <c r="B232" s="299"/>
      <c r="C232" s="299"/>
      <c r="D232" s="299"/>
      <c r="E232" s="299"/>
      <c r="F232" s="299"/>
      <c r="G232" s="299"/>
      <c r="H232" s="299"/>
      <c r="I232" s="299"/>
      <c r="J232" s="299"/>
      <c r="K232" s="299"/>
      <c r="L232" s="299"/>
      <c r="M232" s="299"/>
      <c r="N232" s="299"/>
      <c r="O232" s="299"/>
      <c r="P232" s="299"/>
      <c r="Q232" s="299"/>
      <c r="R232" s="299"/>
    </row>
    <row r="233" spans="1:18" s="1" customFormat="1" ht="15.75">
      <c r="A233" s="300"/>
      <c r="B233" s="300"/>
      <c r="C233" s="300"/>
      <c r="D233" s="300"/>
      <c r="E233" s="300"/>
      <c r="F233" s="300"/>
      <c r="G233" s="300"/>
      <c r="H233" s="300"/>
      <c r="I233" s="300"/>
      <c r="J233" s="300"/>
      <c r="K233" s="300"/>
      <c r="L233" s="300"/>
      <c r="M233" s="300"/>
      <c r="N233" s="300"/>
      <c r="O233" s="300"/>
      <c r="P233" s="300"/>
      <c r="Q233" s="300"/>
      <c r="R233" s="300"/>
    </row>
    <row r="234" spans="1:18" s="1" customFormat="1" ht="15.75">
      <c r="A234" s="300" t="s">
        <v>223</v>
      </c>
      <c r="B234" s="300"/>
      <c r="C234" s="300"/>
      <c r="D234" s="300"/>
      <c r="E234" s="300"/>
      <c r="F234" s="300"/>
      <c r="G234" s="300"/>
      <c r="H234" s="300"/>
      <c r="I234" s="300"/>
      <c r="J234" s="300"/>
      <c r="K234" s="300"/>
      <c r="L234" s="300"/>
      <c r="M234" s="300"/>
      <c r="N234" s="300"/>
      <c r="O234" s="300"/>
      <c r="P234" s="300"/>
      <c r="Q234" s="300"/>
      <c r="R234" s="300"/>
    </row>
  </sheetData>
  <autoFilter ref="A1:R11" xr:uid="{00000000-0009-0000-0000-000002000000}">
    <filterColumn colId="0" showButton="0"/>
    <filterColumn colId="1" showButton="0">
      <filters>
        <filter val="та ухвалила (одноголосно) затвердити рейтинговий список за"/>
      </filters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xmlns:xlrd2="http://schemas.microsoft.com/office/spreadsheetml/2017/richdata2" ref="B138:R147">
    <sortCondition descending="1" ref="R142:R147"/>
  </sortState>
  <mergeCells count="160">
    <mergeCell ref="A234:R234"/>
    <mergeCell ref="A230:R230"/>
    <mergeCell ref="A231:R231"/>
    <mergeCell ref="A232:R232"/>
    <mergeCell ref="A233:R233"/>
    <mergeCell ref="B218:C218"/>
    <mergeCell ref="D218:N218"/>
    <mergeCell ref="B219:C219"/>
    <mergeCell ref="D220:N220"/>
    <mergeCell ref="A227:R227"/>
    <mergeCell ref="A229:R229"/>
    <mergeCell ref="B211:C211"/>
    <mergeCell ref="D211:R211"/>
    <mergeCell ref="B212:C212"/>
    <mergeCell ref="D212:R212"/>
    <mergeCell ref="B214:Q214"/>
    <mergeCell ref="D216:N216"/>
    <mergeCell ref="P216:Q216"/>
    <mergeCell ref="B209:K209"/>
    <mergeCell ref="L209:N209"/>
    <mergeCell ref="P209:R209"/>
    <mergeCell ref="B210:H210"/>
    <mergeCell ref="I210:J210"/>
    <mergeCell ref="M210:O210"/>
    <mergeCell ref="P210:R210"/>
    <mergeCell ref="A203:R203"/>
    <mergeCell ref="A204:R204"/>
    <mergeCell ref="A205:R205"/>
    <mergeCell ref="A206:R206"/>
    <mergeCell ref="A207:O207"/>
    <mergeCell ref="B208:R208"/>
    <mergeCell ref="A202:R202"/>
    <mergeCell ref="A191:R191"/>
    <mergeCell ref="A192:R192"/>
    <mergeCell ref="A193:R193"/>
    <mergeCell ref="A194:R194"/>
    <mergeCell ref="A195:R195"/>
    <mergeCell ref="B174:C174"/>
    <mergeCell ref="D174:N174"/>
    <mergeCell ref="B175:C175"/>
    <mergeCell ref="D176:N176"/>
    <mergeCell ref="A188:R188"/>
    <mergeCell ref="A190:R190"/>
    <mergeCell ref="B167:C167"/>
    <mergeCell ref="D167:R167"/>
    <mergeCell ref="B168:C168"/>
    <mergeCell ref="D168:R168"/>
    <mergeCell ref="B170:Q170"/>
    <mergeCell ref="D172:N172"/>
    <mergeCell ref="P172:Q172"/>
    <mergeCell ref="B165:K165"/>
    <mergeCell ref="L165:N165"/>
    <mergeCell ref="P165:R165"/>
    <mergeCell ref="B166:H166"/>
    <mergeCell ref="I166:J166"/>
    <mergeCell ref="M166:O166"/>
    <mergeCell ref="P166:R166"/>
    <mergeCell ref="A159:R159"/>
    <mergeCell ref="A160:R160"/>
    <mergeCell ref="A161:R161"/>
    <mergeCell ref="A162:R162"/>
    <mergeCell ref="A163:O163"/>
    <mergeCell ref="B164:R164"/>
    <mergeCell ref="A143:R143"/>
    <mergeCell ref="A144:R144"/>
    <mergeCell ref="A145:R145"/>
    <mergeCell ref="A146:R146"/>
    <mergeCell ref="A158:R158"/>
    <mergeCell ref="B119:C119"/>
    <mergeCell ref="D119:N119"/>
    <mergeCell ref="B120:C120"/>
    <mergeCell ref="D121:N121"/>
    <mergeCell ref="A140:R140"/>
    <mergeCell ref="A142:R142"/>
    <mergeCell ref="A147:R147"/>
    <mergeCell ref="B112:C112"/>
    <mergeCell ref="D112:R112"/>
    <mergeCell ref="B113:C113"/>
    <mergeCell ref="D113:R113"/>
    <mergeCell ref="B115:Q115"/>
    <mergeCell ref="D117:N117"/>
    <mergeCell ref="P117:Q117"/>
    <mergeCell ref="B110:K110"/>
    <mergeCell ref="L110:N110"/>
    <mergeCell ref="P110:R110"/>
    <mergeCell ref="B111:H111"/>
    <mergeCell ref="I111:J111"/>
    <mergeCell ref="M111:O111"/>
    <mergeCell ref="P111:R111"/>
    <mergeCell ref="A104:R104"/>
    <mergeCell ref="A105:R105"/>
    <mergeCell ref="A106:R106"/>
    <mergeCell ref="A107:R107"/>
    <mergeCell ref="A108:O108"/>
    <mergeCell ref="B109:R109"/>
    <mergeCell ref="A88:R88"/>
    <mergeCell ref="A89:R89"/>
    <mergeCell ref="A90:R90"/>
    <mergeCell ref="A91:R91"/>
    <mergeCell ref="A103:R103"/>
    <mergeCell ref="A92:R92"/>
    <mergeCell ref="B69:C69"/>
    <mergeCell ref="D69:N69"/>
    <mergeCell ref="B70:C70"/>
    <mergeCell ref="D71:N71"/>
    <mergeCell ref="A85:R85"/>
    <mergeCell ref="A87:R87"/>
    <mergeCell ref="B62:C62"/>
    <mergeCell ref="D62:R62"/>
    <mergeCell ref="B63:C63"/>
    <mergeCell ref="D63:R63"/>
    <mergeCell ref="B65:Q65"/>
    <mergeCell ref="D67:N67"/>
    <mergeCell ref="P67:Q67"/>
    <mergeCell ref="B60:K60"/>
    <mergeCell ref="L60:N60"/>
    <mergeCell ref="P60:R60"/>
    <mergeCell ref="B61:H61"/>
    <mergeCell ref="I61:J61"/>
    <mergeCell ref="M61:O61"/>
    <mergeCell ref="P61:R61"/>
    <mergeCell ref="A54:R54"/>
    <mergeCell ref="A55:R55"/>
    <mergeCell ref="A56:R56"/>
    <mergeCell ref="A57:R57"/>
    <mergeCell ref="A58:O58"/>
    <mergeCell ref="B59:R59"/>
    <mergeCell ref="A38:R38"/>
    <mergeCell ref="A39:R39"/>
    <mergeCell ref="A40:R40"/>
    <mergeCell ref="A41:R41"/>
    <mergeCell ref="A53:R53"/>
    <mergeCell ref="B17:C17"/>
    <mergeCell ref="D17:N17"/>
    <mergeCell ref="B18:C18"/>
    <mergeCell ref="D19:N19"/>
    <mergeCell ref="A35:R35"/>
    <mergeCell ref="A37:R37"/>
    <mergeCell ref="A42:R42"/>
    <mergeCell ref="B13:Q13"/>
    <mergeCell ref="D15:N15"/>
    <mergeCell ref="P15:Q15"/>
    <mergeCell ref="B7:R7"/>
    <mergeCell ref="B8:K8"/>
    <mergeCell ref="L8:N8"/>
    <mergeCell ref="P8:R8"/>
    <mergeCell ref="B9:H9"/>
    <mergeCell ref="I9:J9"/>
    <mergeCell ref="M9:O9"/>
    <mergeCell ref="P9:R9"/>
    <mergeCell ref="A1:R1"/>
    <mergeCell ref="A2:R2"/>
    <mergeCell ref="A3:R3"/>
    <mergeCell ref="A4:R4"/>
    <mergeCell ref="A5:R5"/>
    <mergeCell ref="A6:O6"/>
    <mergeCell ref="B10:C10"/>
    <mergeCell ref="D10:R10"/>
    <mergeCell ref="B11:C11"/>
    <mergeCell ref="D11:R11"/>
  </mergeCells>
  <conditionalFormatting sqref="M179:N179 D24:N24 M20:N22 E183:N185 M182:N182 M25:N30 N23 E180:N181">
    <cfRule type="expression" dxfId="177" priority="145">
      <formula>AND(D20=0,D$18&lt;&gt;0)</formula>
    </cfRule>
  </conditionalFormatting>
  <conditionalFormatting sqref="M76:N76 M81:N82 N75 N77:N79">
    <cfRule type="expression" dxfId="176" priority="144">
      <formula>AND(M75=0,M$18&lt;&gt;0)</formula>
    </cfRule>
  </conditionalFormatting>
  <conditionalFormatting sqref="E122:N123 M132:N136 M125:N127 N127:N132">
    <cfRule type="expression" dxfId="175" priority="143">
      <formula>AND(E122=0,E$18&lt;&gt;0)</formula>
    </cfRule>
  </conditionalFormatting>
  <conditionalFormatting sqref="M221:N222">
    <cfRule type="expression" dxfId="174" priority="141">
      <formula>AND(M221=0,M$18&lt;&gt;0)</formula>
    </cfRule>
  </conditionalFormatting>
  <conditionalFormatting sqref="M80:N80">
    <cfRule type="expression" dxfId="173" priority="140">
      <formula>AND(M80=0,M$18&lt;&gt;0)</formula>
    </cfRule>
  </conditionalFormatting>
  <conditionalFormatting sqref="E76:L76">
    <cfRule type="expression" dxfId="172" priority="137">
      <formula>AND(E76=0,E$18&lt;&gt;0)</formula>
    </cfRule>
  </conditionalFormatting>
  <conditionalFormatting sqref="E132:L136 E125:L127">
    <cfRule type="expression" dxfId="171" priority="126">
      <formula>AND(E125=0,E$18&lt;&gt;0)</formula>
    </cfRule>
  </conditionalFormatting>
  <conditionalFormatting sqref="E81:L81">
    <cfRule type="expression" dxfId="170" priority="129">
      <formula>AND(E81=0,E$18&lt;&gt;0)</formula>
    </cfRule>
  </conditionalFormatting>
  <conditionalFormatting sqref="E179:L179">
    <cfRule type="expression" dxfId="169" priority="121">
      <formula>AND(E179=0,E$18&lt;&gt;0)</formula>
    </cfRule>
  </conditionalFormatting>
  <conditionalFormatting sqref="E80:L80">
    <cfRule type="expression" dxfId="168" priority="130">
      <formula>AND(E80=0,E$18&lt;&gt;0)</formula>
    </cfRule>
  </conditionalFormatting>
  <conditionalFormatting sqref="D25:L25">
    <cfRule type="expression" dxfId="167" priority="116">
      <formula>AND(D25=0,D$18&lt;&gt;0)</formula>
    </cfRule>
  </conditionalFormatting>
  <conditionalFormatting sqref="D22:H22 K22:L22">
    <cfRule type="expression" dxfId="166" priority="119">
      <formula>AND(D22=0,D$18&lt;&gt;0)</formula>
    </cfRule>
  </conditionalFormatting>
  <conditionalFormatting sqref="E181:L181">
    <cfRule type="expression" dxfId="165" priority="99">
      <formula>AND(E181=0,E$18&lt;&gt;0)</formula>
    </cfRule>
  </conditionalFormatting>
  <conditionalFormatting sqref="D24:L24">
    <cfRule type="expression" dxfId="164" priority="86">
      <formula>AND(D24=0,D$18&lt;&gt;0)</formula>
    </cfRule>
  </conditionalFormatting>
  <conditionalFormatting sqref="E82:L82">
    <cfRule type="expression" dxfId="163" priority="111">
      <formula>AND(E82=0,E$18&lt;&gt;0)</formula>
    </cfRule>
  </conditionalFormatting>
  <conditionalFormatting sqref="D26:L26">
    <cfRule type="expression" dxfId="162" priority="85">
      <formula>AND(D26=0,D$18&lt;&gt;0)</formula>
    </cfRule>
  </conditionalFormatting>
  <conditionalFormatting sqref="D21:H21 K21:L21">
    <cfRule type="expression" dxfId="161" priority="83">
      <formula>AND(D21=0,D$18&lt;&gt;0)</formula>
    </cfRule>
  </conditionalFormatting>
  <conditionalFormatting sqref="D30:L30">
    <cfRule type="expression" dxfId="160" priority="62">
      <formula>AND(D30=0,D$18&lt;&gt;0)</formula>
    </cfRule>
  </conditionalFormatting>
  <conditionalFormatting sqref="E125:L125">
    <cfRule type="expression" dxfId="159" priority="105">
      <formula>AND(E125=0,E$18&lt;&gt;0)</formula>
    </cfRule>
  </conditionalFormatting>
  <conditionalFormatting sqref="M137:N137">
    <cfRule type="expression" dxfId="158" priority="104">
      <formula>AND(M137=0,M$18&lt;&gt;0)</formula>
    </cfRule>
  </conditionalFormatting>
  <conditionalFormatting sqref="E137:L137">
    <cfRule type="expression" dxfId="155" priority="103">
      <formula>AND(E137=0,E$18&lt;&gt;0)</formula>
    </cfRule>
  </conditionalFormatting>
  <conditionalFormatting sqref="E186:N186">
    <cfRule type="expression" dxfId="154" priority="98">
      <formula>AND(E186=0,E$18&lt;&gt;0)</formula>
    </cfRule>
  </conditionalFormatting>
  <conditionalFormatting sqref="E182:L182">
    <cfRule type="expression" dxfId="153" priority="100">
      <formula>AND(E182=0,E$18&lt;&gt;0)</formula>
    </cfRule>
  </conditionalFormatting>
  <conditionalFormatting sqref="D30:L30">
    <cfRule type="expression" dxfId="152" priority="54">
      <formula>AND(D30=0,D$18&lt;&gt;0)</formula>
    </cfRule>
  </conditionalFormatting>
  <conditionalFormatting sqref="D29:L29">
    <cfRule type="expression" dxfId="151" priority="68">
      <formula>AND(D29=0,D$18&lt;&gt;0)</formula>
    </cfRule>
  </conditionalFormatting>
  <conditionalFormatting sqref="D20:L20">
    <cfRule type="expression" dxfId="150" priority="92">
      <formula>AND(D20=0,D$18&lt;&gt;0)</formula>
    </cfRule>
  </conditionalFormatting>
  <conditionalFormatting sqref="D28:L28">
    <cfRule type="expression" dxfId="149" priority="48">
      <formula>AND(D28=0,D$18&lt;&gt;0)</formula>
    </cfRule>
  </conditionalFormatting>
  <conditionalFormatting sqref="D29:L29">
    <cfRule type="expression" dxfId="148" priority="67">
      <formula>AND(D29=0,D$18&lt;&gt;0)</formula>
    </cfRule>
  </conditionalFormatting>
  <conditionalFormatting sqref="D21:H21 K21:L21">
    <cfRule type="expression" dxfId="147" priority="93">
      <formula>AND(D21=0,D$18&lt;&gt;0)</formula>
    </cfRule>
  </conditionalFormatting>
  <conditionalFormatting sqref="D30:L30">
    <cfRule type="expression" dxfId="146" priority="61">
      <formula>AND(D30=0,D$18&lt;&gt;0)</formula>
    </cfRule>
  </conditionalFormatting>
  <conditionalFormatting sqref="D26:L26">
    <cfRule type="expression" dxfId="145" priority="90">
      <formula>AND(D26=0,D$18&lt;&gt;0)</formula>
    </cfRule>
  </conditionalFormatting>
  <conditionalFormatting sqref="D25:L25">
    <cfRule type="expression" dxfId="144" priority="88">
      <formula>AND(D25=0,D$18&lt;&gt;0)</formula>
    </cfRule>
  </conditionalFormatting>
  <conditionalFormatting sqref="D22:H22 K22:L22">
    <cfRule type="expression" dxfId="143" priority="84">
      <formula>AND(D22=0,D$18&lt;&gt;0)</formula>
    </cfRule>
  </conditionalFormatting>
  <conditionalFormatting sqref="D32:L32">
    <cfRule type="expression" dxfId="142" priority="64">
      <formula>AND(D32=0,D$18&lt;&gt;0)</formula>
    </cfRule>
  </conditionalFormatting>
  <conditionalFormatting sqref="D30:L30">
    <cfRule type="expression" dxfId="141" priority="55">
      <formula>AND(D30=0,D$18&lt;&gt;0)</formula>
    </cfRule>
  </conditionalFormatting>
  <conditionalFormatting sqref="D32:L32">
    <cfRule type="expression" dxfId="140" priority="51">
      <formula>AND(D32=0,D$18&lt;&gt;0)</formula>
    </cfRule>
  </conditionalFormatting>
  <conditionalFormatting sqref="F27:L27">
    <cfRule type="expression" dxfId="139" priority="76">
      <formula>AND(F27=0,F$18&lt;&gt;0)</formula>
    </cfRule>
  </conditionalFormatting>
  <conditionalFormatting sqref="D29:L29">
    <cfRule type="expression" dxfId="138" priority="57">
      <formula>AND(D29=0,D$18&lt;&gt;0)</formula>
    </cfRule>
  </conditionalFormatting>
  <conditionalFormatting sqref="M31:N32">
    <cfRule type="expression" dxfId="137" priority="71">
      <formula>AND(M31=0,M$18&lt;&gt;0)</formula>
    </cfRule>
  </conditionalFormatting>
  <conditionalFormatting sqref="D28:L28">
    <cfRule type="expression" dxfId="136" priority="49">
      <formula>AND(D28=0,D$18&lt;&gt;0)</formula>
    </cfRule>
  </conditionalFormatting>
  <conditionalFormatting sqref="D31:L31">
    <cfRule type="expression" dxfId="135" priority="52">
      <formula>AND(D31=0,D$18&lt;&gt;0)</formula>
    </cfRule>
  </conditionalFormatting>
  <conditionalFormatting sqref="D32:L32">
    <cfRule type="expression" dxfId="134" priority="50">
      <formula>AND(D32=0,D$18&lt;&gt;0)</formula>
    </cfRule>
  </conditionalFormatting>
  <conditionalFormatting sqref="D28:L28">
    <cfRule type="expression" dxfId="133" priority="46">
      <formula>AND(D28=0,D$18&lt;&gt;0)</formula>
    </cfRule>
  </conditionalFormatting>
  <conditionalFormatting sqref="D32:L32">
    <cfRule type="expression" dxfId="132" priority="63">
      <formula>AND(D32=0,D$18&lt;&gt;0)</formula>
    </cfRule>
  </conditionalFormatting>
  <conditionalFormatting sqref="D31:L31">
    <cfRule type="expression" dxfId="131" priority="59">
      <formula>AND(D31=0,D$18&lt;&gt;0)</formula>
    </cfRule>
  </conditionalFormatting>
  <conditionalFormatting sqref="D31:L31">
    <cfRule type="expression" dxfId="130" priority="60">
      <formula>AND(D31=0,D$18&lt;&gt;0)</formula>
    </cfRule>
  </conditionalFormatting>
  <conditionalFormatting sqref="D29:L29">
    <cfRule type="expression" dxfId="129" priority="56">
      <formula>AND(D29=0,D$18&lt;&gt;0)</formula>
    </cfRule>
  </conditionalFormatting>
  <conditionalFormatting sqref="D31:L31">
    <cfRule type="expression" dxfId="128" priority="53">
      <formula>AND(D31=0,D$18&lt;&gt;0)</formula>
    </cfRule>
  </conditionalFormatting>
  <conditionalFormatting sqref="D28:L28">
    <cfRule type="expression" dxfId="127" priority="47">
      <formula>AND(D28=0,D$18&lt;&gt;0)</formula>
    </cfRule>
  </conditionalFormatting>
  <conditionalFormatting sqref="M74:N74">
    <cfRule type="expression" dxfId="126" priority="45">
      <formula>AND(M74=0,M$18&lt;&gt;0)</formula>
    </cfRule>
  </conditionalFormatting>
  <conditionalFormatting sqref="E74:L74">
    <cfRule type="expression" dxfId="125" priority="44">
      <formula>AND(E74=0,E$18&lt;&gt;0)</formula>
    </cfRule>
  </conditionalFormatting>
  <conditionalFormatting sqref="E72:N72">
    <cfRule type="expression" dxfId="124" priority="43">
      <formula>AND(E72=0,E$18&lt;&gt;0)</formula>
    </cfRule>
  </conditionalFormatting>
  <conditionalFormatting sqref="E73:N73">
    <cfRule type="expression" dxfId="123" priority="42">
      <formula>AND(E73=0,E$18&lt;&gt;0)</formula>
    </cfRule>
  </conditionalFormatting>
  <conditionalFormatting sqref="E180:L180">
    <cfRule type="expression" dxfId="122" priority="16">
      <formula>AND(E180=0,E$18&lt;&gt;0)</formula>
    </cfRule>
  </conditionalFormatting>
  <conditionalFormatting sqref="M75">
    <cfRule type="expression" dxfId="121" priority="41">
      <formula>AND(M75=0,M$18&lt;&gt;0)</formula>
    </cfRule>
  </conditionalFormatting>
  <conditionalFormatting sqref="E75:L75">
    <cfRule type="expression" dxfId="120" priority="40">
      <formula>AND(E75=0,E$18&lt;&gt;0)</formula>
    </cfRule>
  </conditionalFormatting>
  <conditionalFormatting sqref="E75:L75">
    <cfRule type="expression" dxfId="119" priority="39">
      <formula>AND(E75=0,E$18&lt;&gt;0)</formula>
    </cfRule>
  </conditionalFormatting>
  <conditionalFormatting sqref="M77">
    <cfRule type="expression" dxfId="118" priority="38">
      <formula>AND(M77=0,M$18&lt;&gt;0)</formula>
    </cfRule>
  </conditionalFormatting>
  <conditionalFormatting sqref="E77:L77">
    <cfRule type="expression" dxfId="117" priority="37">
      <formula>AND(E77=0,E$18&lt;&gt;0)</formula>
    </cfRule>
  </conditionalFormatting>
  <conditionalFormatting sqref="M79">
    <cfRule type="expression" dxfId="116" priority="36">
      <formula>AND(M79=0,M$18&lt;&gt;0)</formula>
    </cfRule>
  </conditionalFormatting>
  <conditionalFormatting sqref="E79:L79">
    <cfRule type="expression" dxfId="115" priority="35">
      <formula>AND(E79=0,E$18&lt;&gt;0)</formula>
    </cfRule>
  </conditionalFormatting>
  <conditionalFormatting sqref="M23">
    <cfRule type="expression" dxfId="114" priority="34">
      <formula>AND(M23=0,M$18&lt;&gt;0)</formula>
    </cfRule>
  </conditionalFormatting>
  <conditionalFormatting sqref="D23:H23 K23:L23">
    <cfRule type="expression" dxfId="113" priority="32">
      <formula>AND(D23=0,D$18&lt;&gt;0)</formula>
    </cfRule>
  </conditionalFormatting>
  <conditionalFormatting sqref="D23:H23 K23:L23">
    <cfRule type="expression" dxfId="112" priority="33">
      <formula>AND(D23=0,D$18&lt;&gt;0)</formula>
    </cfRule>
  </conditionalFormatting>
  <conditionalFormatting sqref="I21:J23">
    <cfRule type="expression" dxfId="111" priority="31">
      <formula>AND(I21=0,I$18&lt;&gt;0)</formula>
    </cfRule>
  </conditionalFormatting>
  <conditionalFormatting sqref="M127">
    <cfRule type="expression" dxfId="110" priority="30">
      <formula>AND(M127=0,M$18&lt;&gt;0)</formula>
    </cfRule>
  </conditionalFormatting>
  <conditionalFormatting sqref="E127:L127">
    <cfRule type="expression" dxfId="109" priority="29">
      <formula>AND(E127=0,E$18&lt;&gt;0)</formula>
    </cfRule>
  </conditionalFormatting>
  <conditionalFormatting sqref="M128">
    <cfRule type="expression" dxfId="108" priority="28">
      <formula>AND(M128=0,M$18&lt;&gt;0)</formula>
    </cfRule>
  </conditionalFormatting>
  <conditionalFormatting sqref="E128:L128">
    <cfRule type="expression" dxfId="107" priority="27">
      <formula>AND(E128=0,E$18&lt;&gt;0)</formula>
    </cfRule>
  </conditionalFormatting>
  <conditionalFormatting sqref="M129">
    <cfRule type="expression" dxfId="106" priority="26">
      <formula>AND(M129=0,M$18&lt;&gt;0)</formula>
    </cfRule>
  </conditionalFormatting>
  <conditionalFormatting sqref="E129:L129">
    <cfRule type="expression" dxfId="105" priority="25">
      <formula>AND(E129=0,E$18&lt;&gt;0)</formula>
    </cfRule>
  </conditionalFormatting>
  <conditionalFormatting sqref="M131">
    <cfRule type="expression" dxfId="104" priority="24">
      <formula>AND(M131=0,M$18&lt;&gt;0)</formula>
    </cfRule>
  </conditionalFormatting>
  <conditionalFormatting sqref="E131:L131">
    <cfRule type="expression" dxfId="103" priority="23">
      <formula>AND(E131=0,E$18&lt;&gt;0)</formula>
    </cfRule>
  </conditionalFormatting>
  <conditionalFormatting sqref="M130">
    <cfRule type="expression" dxfId="102" priority="22">
      <formula>AND(M130=0,M$18&lt;&gt;0)</formula>
    </cfRule>
  </conditionalFormatting>
  <conditionalFormatting sqref="E130:L130">
    <cfRule type="expression" dxfId="101" priority="21">
      <formula>AND(E130=0,E$18&lt;&gt;0)</formula>
    </cfRule>
  </conditionalFormatting>
  <conditionalFormatting sqref="M177:N177">
    <cfRule type="expression" dxfId="100" priority="20">
      <formula>AND(M177=0,M$18&lt;&gt;0)</formula>
    </cfRule>
  </conditionalFormatting>
  <conditionalFormatting sqref="E177:L177">
    <cfRule type="expression" dxfId="99" priority="19">
      <formula>AND(E177=0,E$18&lt;&gt;0)</formula>
    </cfRule>
  </conditionalFormatting>
  <conditionalFormatting sqref="E178:N178">
    <cfRule type="expression" dxfId="98" priority="18">
      <formula>AND(E178=0,E$18&lt;&gt;0)</formula>
    </cfRule>
  </conditionalFormatting>
  <conditionalFormatting sqref="E181:L181">
    <cfRule type="expression" dxfId="97" priority="17">
      <formula>AND(E181=0,E$18&lt;&gt;0)</formula>
    </cfRule>
  </conditionalFormatting>
  <conditionalFormatting sqref="E126:L126">
    <cfRule type="expression" dxfId="14" priority="13">
      <formula>AND(E126=0,E$18&lt;&gt;0)</formula>
    </cfRule>
  </conditionalFormatting>
  <conditionalFormatting sqref="M125:N125">
    <cfRule type="expression" dxfId="13" priority="15">
      <formula>AND(M125=0,M$18&lt;&gt;0)</formula>
    </cfRule>
  </conditionalFormatting>
  <conditionalFormatting sqref="E125:L125">
    <cfRule type="expression" dxfId="12" priority="14">
      <formula>AND(E125=0,E$18&lt;&gt;0)</formula>
    </cfRule>
  </conditionalFormatting>
  <conditionalFormatting sqref="M128">
    <cfRule type="expression" dxfId="11" priority="12">
      <formula>AND(M128=0,M$18&lt;&gt;0)</formula>
    </cfRule>
  </conditionalFormatting>
  <conditionalFormatting sqref="E128:L128">
    <cfRule type="expression" dxfId="10" priority="11">
      <formula>AND(E128=0,E$18&lt;&gt;0)</formula>
    </cfRule>
  </conditionalFormatting>
  <conditionalFormatting sqref="M129">
    <cfRule type="expression" dxfId="9" priority="10">
      <formula>AND(M129=0,M$18&lt;&gt;0)</formula>
    </cfRule>
  </conditionalFormatting>
  <conditionalFormatting sqref="E129:L129">
    <cfRule type="expression" dxfId="8" priority="9">
      <formula>AND(E129=0,E$18&lt;&gt;0)</formula>
    </cfRule>
  </conditionalFormatting>
  <conditionalFormatting sqref="M130">
    <cfRule type="expression" dxfId="7" priority="8">
      <formula>AND(M130=0,M$18&lt;&gt;0)</formula>
    </cfRule>
  </conditionalFormatting>
  <conditionalFormatting sqref="E130:L130">
    <cfRule type="expression" dxfId="6" priority="7">
      <formula>AND(E130=0,E$18&lt;&gt;0)</formula>
    </cfRule>
  </conditionalFormatting>
  <conditionalFormatting sqref="M132">
    <cfRule type="expression" dxfId="5" priority="6">
      <formula>AND(M132=0,M$18&lt;&gt;0)</formula>
    </cfRule>
  </conditionalFormatting>
  <conditionalFormatting sqref="E132:L132">
    <cfRule type="expression" dxfId="4" priority="5">
      <formula>AND(E132=0,E$18&lt;&gt;0)</formula>
    </cfRule>
  </conditionalFormatting>
  <conditionalFormatting sqref="M131">
    <cfRule type="expression" dxfId="3" priority="4">
      <formula>AND(M131=0,M$18&lt;&gt;0)</formula>
    </cfRule>
  </conditionalFormatting>
  <conditionalFormatting sqref="E131:L131">
    <cfRule type="expression" dxfId="2" priority="3">
      <formula>AND(E131=0,E$18&lt;&gt;0)</formula>
    </cfRule>
  </conditionalFormatting>
  <conditionalFormatting sqref="M124:N124">
    <cfRule type="expression" dxfId="1" priority="2">
      <formula>AND(M124=0,M$18&lt;&gt;0)</formula>
    </cfRule>
  </conditionalFormatting>
  <conditionalFormatting sqref="E124:L124">
    <cfRule type="expression" dxfId="0" priority="1">
      <formula>AND(E124=0,E$18&lt;&gt;0)</formula>
    </cfRule>
  </conditionalFormatting>
  <dataValidations disablePrompts="1" count="1">
    <dataValidation type="list" allowBlank="1" showInputMessage="1" showErrorMessage="1" sqref="P200" xr:uid="{00000000-0002-0000-0200-000000000000}">
      <formula1>"директор інституту,"</formula1>
    </dataValidation>
  </dataValidations>
  <pageMargins left="0.59055118110236227" right="0.19685039370078741" top="0.39370078740157483" bottom="0.39370078740157483" header="0.31496062992125984" footer="0.31496062992125984"/>
  <pageSetup paperSize="9" scale="52" fitToHeight="0" orientation="portrait" r:id="rId1"/>
  <rowBreaks count="4" manualBreakCount="4">
    <brk id="49" max="17" man="1"/>
    <brk id="98" max="17" man="1"/>
    <brk id="154" max="17" man="1"/>
    <brk id="200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459"/>
  <sheetViews>
    <sheetView tabSelected="1" view="pageBreakPreview" topLeftCell="A19" zoomScale="80" zoomScaleNormal="98" zoomScaleSheetLayoutView="80" workbookViewId="0">
      <selection activeCell="C439" sqref="C439"/>
    </sheetView>
  </sheetViews>
  <sheetFormatPr defaultRowHeight="15"/>
  <cols>
    <col min="1" max="1" width="7.140625" style="1" customWidth="1"/>
    <col min="2" max="2" width="5.85546875" style="1" customWidth="1"/>
    <col min="3" max="3" width="44.5703125" style="1" customWidth="1"/>
    <col min="4" max="4" width="8" style="1" customWidth="1"/>
    <col min="5" max="5" width="7.42578125" style="1" customWidth="1"/>
    <col min="6" max="6" width="7.7109375" style="1" customWidth="1"/>
    <col min="7" max="7" width="7.28515625" style="1" customWidth="1"/>
    <col min="8" max="8" width="7" style="1" customWidth="1"/>
    <col min="9" max="10" width="6.7109375" style="1" customWidth="1"/>
    <col min="11" max="11" width="7.85546875" style="1" customWidth="1"/>
    <col min="12" max="12" width="6.42578125" style="1" customWidth="1"/>
    <col min="13" max="13" width="7.28515625" style="1" customWidth="1"/>
    <col min="14" max="14" width="6.5703125" style="1" customWidth="1"/>
    <col min="15" max="15" width="6.85546875" style="1" customWidth="1"/>
    <col min="16" max="19" width="13.85546875" style="1" customWidth="1"/>
    <col min="20" max="1025" width="12.28515625" style="1" customWidth="1"/>
  </cols>
  <sheetData>
    <row r="1" spans="1:1025" ht="20.100000000000001" customHeight="1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</row>
    <row r="2" spans="1:1025" s="3" customFormat="1" ht="20.100000000000001" customHeight="1">
      <c r="A2" s="297" t="s">
        <v>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</row>
    <row r="3" spans="1:1025" ht="20.100000000000001" customHeight="1">
      <c r="A3" s="301" t="s">
        <v>40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</row>
    <row r="4" spans="1:1025" ht="22.5" customHeight="1">
      <c r="A4" s="298" t="s">
        <v>318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</row>
    <row r="5" spans="1:1025" ht="15.95" customHeight="1">
      <c r="A5" s="298" t="s">
        <v>72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</row>
    <row r="6" spans="1:1025" ht="15.95" customHeight="1">
      <c r="A6" s="310" t="s">
        <v>2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59"/>
    </row>
    <row r="7" spans="1:1025" ht="130.5" customHeight="1">
      <c r="A7" s="24"/>
      <c r="B7" s="295" t="s">
        <v>221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</row>
    <row r="8" spans="1:1025" ht="15.95" customHeight="1">
      <c r="A8" s="22"/>
      <c r="B8" s="284" t="s">
        <v>11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5" t="s">
        <v>71</v>
      </c>
      <c r="N8" s="285"/>
      <c r="O8" s="285"/>
      <c r="P8" s="42" t="s">
        <v>12</v>
      </c>
      <c r="Q8" s="285" t="s">
        <v>79</v>
      </c>
      <c r="R8" s="285"/>
      <c r="S8" s="285"/>
      <c r="T8" s="27"/>
    </row>
    <row r="9" spans="1:1025" ht="15.95" customHeight="1">
      <c r="A9" s="22"/>
      <c r="B9" s="286" t="s">
        <v>20</v>
      </c>
      <c r="C9" s="286"/>
      <c r="D9" s="286"/>
      <c r="E9" s="286"/>
      <c r="F9" s="286"/>
      <c r="G9" s="286"/>
      <c r="H9" s="286"/>
      <c r="I9" s="292">
        <v>1</v>
      </c>
      <c r="J9" s="292"/>
      <c r="K9" s="251"/>
      <c r="L9" s="43" t="s">
        <v>19</v>
      </c>
      <c r="M9" s="43"/>
      <c r="N9" s="293" t="s">
        <v>13</v>
      </c>
      <c r="O9" s="293"/>
      <c r="P9" s="293"/>
      <c r="Q9" s="294" t="s">
        <v>67</v>
      </c>
      <c r="R9" s="294"/>
      <c r="S9" s="294"/>
      <c r="T9" s="25"/>
    </row>
    <row r="10" spans="1:1025" ht="15.95" customHeight="1">
      <c r="A10" s="22"/>
      <c r="B10" s="284" t="s">
        <v>16</v>
      </c>
      <c r="C10" s="284"/>
      <c r="D10" s="285" t="s">
        <v>24</v>
      </c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</row>
    <row r="11" spans="1:1025" ht="15.95" customHeight="1">
      <c r="A11" s="22"/>
      <c r="B11" s="286" t="s">
        <v>15</v>
      </c>
      <c r="C11" s="286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025" ht="6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025" ht="15.95" customHeight="1">
      <c r="A13" s="36"/>
      <c r="B13" s="287" t="s">
        <v>22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8"/>
      <c r="S13" s="21">
        <v>15</v>
      </c>
    </row>
    <row r="14" spans="1:1025" ht="6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025" ht="15.95" customHeight="1">
      <c r="A15" s="4"/>
      <c r="B15" s="4"/>
      <c r="C15" s="4"/>
      <c r="D15" s="289" t="s">
        <v>6</v>
      </c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1"/>
      <c r="P15" s="8"/>
      <c r="Q15" s="287" t="s">
        <v>23</v>
      </c>
      <c r="R15" s="288"/>
      <c r="S15" s="21">
        <f>IF($S$13=2,1,ROUNDDOWN(S13*0.4,0))</f>
        <v>6</v>
      </c>
    </row>
    <row r="16" spans="1:1025" ht="145.5" customHeight="1">
      <c r="A16" s="5"/>
      <c r="B16" s="57"/>
      <c r="C16" s="58" t="s">
        <v>157</v>
      </c>
      <c r="D16" s="40" t="s">
        <v>319</v>
      </c>
      <c r="E16" s="40" t="s">
        <v>320</v>
      </c>
      <c r="F16" s="75" t="s">
        <v>25</v>
      </c>
      <c r="G16" s="75" t="s">
        <v>321</v>
      </c>
      <c r="H16" s="40" t="s">
        <v>80</v>
      </c>
      <c r="I16" s="40" t="s">
        <v>81</v>
      </c>
      <c r="J16" s="40" t="s">
        <v>322</v>
      </c>
      <c r="K16" s="40" t="s">
        <v>323</v>
      </c>
      <c r="L16" s="40" t="s">
        <v>324</v>
      </c>
      <c r="M16" s="40" t="s">
        <v>325</v>
      </c>
      <c r="N16" s="40" t="s">
        <v>326</v>
      </c>
      <c r="O16" s="15" t="s">
        <v>327</v>
      </c>
      <c r="P16" s="12"/>
      <c r="Q16" s="12"/>
    </row>
    <row r="17" spans="1:1025">
      <c r="A17" s="5"/>
      <c r="B17" s="302"/>
      <c r="C17" s="302"/>
      <c r="D17" s="289" t="s">
        <v>7</v>
      </c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1"/>
      <c r="P17" s="13" t="s">
        <v>8</v>
      </c>
      <c r="Q17" s="30"/>
    </row>
    <row r="18" spans="1:1025" ht="15.75" customHeight="1">
      <c r="A18" s="5"/>
      <c r="B18" s="303"/>
      <c r="C18" s="303"/>
      <c r="D18" s="11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3</v>
      </c>
      <c r="L18" s="6">
        <v>3</v>
      </c>
      <c r="M18" s="6">
        <v>3</v>
      </c>
      <c r="N18" s="6">
        <v>3</v>
      </c>
      <c r="O18" s="6">
        <v>3</v>
      </c>
      <c r="P18" s="16">
        <f>SUM(D$18:O$18)</f>
        <v>22</v>
      </c>
      <c r="Q18" s="29"/>
    </row>
    <row r="19" spans="1:1025" s="19" customFormat="1" ht="48">
      <c r="A19" s="17"/>
      <c r="B19" s="20" t="s">
        <v>3</v>
      </c>
      <c r="C19" s="60" t="s">
        <v>4</v>
      </c>
      <c r="D19" s="304" t="s">
        <v>5</v>
      </c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6"/>
      <c r="P19" s="28" t="s">
        <v>17</v>
      </c>
      <c r="Q19" s="28" t="s">
        <v>21</v>
      </c>
      <c r="R19" s="28" t="s">
        <v>18</v>
      </c>
      <c r="S19" s="28" t="s">
        <v>10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</row>
    <row r="20" spans="1:1025" ht="18.75">
      <c r="A20" s="7"/>
      <c r="B20" s="95">
        <v>1</v>
      </c>
      <c r="C20" s="68" t="s">
        <v>154</v>
      </c>
      <c r="D20" s="253">
        <v>90</v>
      </c>
      <c r="E20" s="254">
        <v>93</v>
      </c>
      <c r="F20" s="122">
        <v>95</v>
      </c>
      <c r="G20" s="125">
        <v>90</v>
      </c>
      <c r="H20" s="163">
        <v>100</v>
      </c>
      <c r="I20" s="177">
        <v>93</v>
      </c>
      <c r="J20" s="177">
        <v>95</v>
      </c>
      <c r="K20" s="198">
        <v>90</v>
      </c>
      <c r="L20" s="194">
        <v>93</v>
      </c>
      <c r="M20" s="194">
        <v>100</v>
      </c>
      <c r="N20" s="198">
        <v>90</v>
      </c>
      <c r="O20" s="194">
        <v>95</v>
      </c>
      <c r="P20" s="49">
        <f>((D20*$D$18+E20*$E$18+F20*$F$18+G20*$G$18+K20*$K$18+H20*$H$18+I20*$I$18+J20*$J$18+L20*$L$18+$M$18*M20+$N$18*N20+$O$18*O20)/$P$18)*0.9</f>
        <v>84.27272727272728</v>
      </c>
      <c r="Q20" s="49">
        <v>33</v>
      </c>
      <c r="R20" s="50">
        <f>Q20*0.1</f>
        <v>3.3000000000000003</v>
      </c>
      <c r="S20" s="50">
        <f>P20+R20</f>
        <v>87.572727272727278</v>
      </c>
    </row>
    <row r="21" spans="1:1025" ht="18.75">
      <c r="A21" s="7"/>
      <c r="B21" s="95">
        <v>2</v>
      </c>
      <c r="C21" s="68" t="s">
        <v>155</v>
      </c>
      <c r="D21" s="253">
        <v>82</v>
      </c>
      <c r="E21" s="254">
        <v>95</v>
      </c>
      <c r="F21" s="122">
        <v>92</v>
      </c>
      <c r="G21" s="125">
        <v>90</v>
      </c>
      <c r="H21" s="163">
        <v>90</v>
      </c>
      <c r="I21" s="257">
        <v>90</v>
      </c>
      <c r="J21" s="177">
        <v>95</v>
      </c>
      <c r="K21" s="198">
        <v>92</v>
      </c>
      <c r="L21" s="198">
        <v>91</v>
      </c>
      <c r="M21" s="194">
        <v>100</v>
      </c>
      <c r="N21" s="198">
        <v>97</v>
      </c>
      <c r="O21" s="194">
        <v>98</v>
      </c>
      <c r="P21" s="49">
        <f t="shared" ref="P21:P31" si="0">((D21*$D$18+E21*$E$18+F21*$F$18+G21*$G$18+K21*$K$18+H21*$H$18+I21*$I$18+J21*$J$18+L21*$L$18+$M$18*M21+$N$18*N21+$O$18*O21)/$P$18)*0.9</f>
        <v>84.600000000000009</v>
      </c>
      <c r="Q21" s="49">
        <v>23</v>
      </c>
      <c r="R21" s="50">
        <f t="shared" ref="R21:R31" si="1">Q21*0.1</f>
        <v>2.3000000000000003</v>
      </c>
      <c r="S21" s="50">
        <f t="shared" ref="S21:S31" si="2">P21+R21</f>
        <v>86.9</v>
      </c>
    </row>
    <row r="22" spans="1:1025" ht="19.5" thickBot="1">
      <c r="A22" s="7"/>
      <c r="B22" s="108">
        <v>3</v>
      </c>
      <c r="C22" s="90" t="s">
        <v>156</v>
      </c>
      <c r="D22" s="258">
        <v>75</v>
      </c>
      <c r="E22" s="259">
        <v>75</v>
      </c>
      <c r="F22" s="134">
        <v>84</v>
      </c>
      <c r="G22" s="133">
        <v>82</v>
      </c>
      <c r="H22" s="167">
        <v>78</v>
      </c>
      <c r="I22" s="260">
        <v>75</v>
      </c>
      <c r="J22" s="260">
        <v>75</v>
      </c>
      <c r="K22" s="208">
        <v>74</v>
      </c>
      <c r="L22" s="203">
        <v>76</v>
      </c>
      <c r="M22" s="203">
        <v>75</v>
      </c>
      <c r="N22" s="208">
        <v>76</v>
      </c>
      <c r="O22" s="203">
        <v>78</v>
      </c>
      <c r="P22" s="92">
        <f t="shared" si="0"/>
        <v>68.768181818181816</v>
      </c>
      <c r="Q22" s="92"/>
      <c r="R22" s="93">
        <f t="shared" si="1"/>
        <v>0</v>
      </c>
      <c r="S22" s="93">
        <f t="shared" si="2"/>
        <v>68.768181818181816</v>
      </c>
    </row>
    <row r="23" spans="1:1025" ht="18.75" hidden="1">
      <c r="A23" s="7"/>
      <c r="B23" s="51">
        <v>4</v>
      </c>
      <c r="C23" s="83"/>
      <c r="D23" s="147"/>
      <c r="E23" s="147"/>
      <c r="F23" s="147"/>
      <c r="G23" s="147"/>
      <c r="H23" s="147"/>
      <c r="I23" s="53"/>
      <c r="J23" s="53"/>
      <c r="K23" s="53"/>
      <c r="L23" s="53"/>
      <c r="M23" s="53"/>
      <c r="N23" s="53"/>
      <c r="O23" s="53"/>
      <c r="P23" s="54">
        <f t="shared" si="0"/>
        <v>0</v>
      </c>
      <c r="Q23" s="54"/>
      <c r="R23" s="55">
        <f t="shared" si="1"/>
        <v>0</v>
      </c>
      <c r="S23" s="55">
        <f t="shared" si="2"/>
        <v>0</v>
      </c>
    </row>
    <row r="24" spans="1:1025" ht="18.75" hidden="1">
      <c r="A24" s="7"/>
      <c r="B24" s="47">
        <v>5</v>
      </c>
      <c r="C24" s="68"/>
      <c r="D24" s="128"/>
      <c r="E24" s="128"/>
      <c r="F24" s="128"/>
      <c r="G24" s="128"/>
      <c r="H24" s="128"/>
      <c r="I24" s="48"/>
      <c r="J24" s="48"/>
      <c r="K24" s="48"/>
      <c r="L24" s="48"/>
      <c r="M24" s="48"/>
      <c r="N24" s="48"/>
      <c r="O24" s="48"/>
      <c r="P24" s="49">
        <f t="shared" si="0"/>
        <v>0</v>
      </c>
      <c r="Q24" s="49"/>
      <c r="R24" s="50">
        <f t="shared" si="1"/>
        <v>0</v>
      </c>
      <c r="S24" s="50">
        <f t="shared" si="2"/>
        <v>0</v>
      </c>
    </row>
    <row r="25" spans="1:1025" ht="19.5" hidden="1" thickBot="1">
      <c r="A25" s="7"/>
      <c r="B25" s="97">
        <v>6</v>
      </c>
      <c r="C25" s="90"/>
      <c r="D25" s="150"/>
      <c r="E25" s="150"/>
      <c r="F25" s="150"/>
      <c r="G25" s="150"/>
      <c r="H25" s="150"/>
      <c r="I25" s="91"/>
      <c r="J25" s="91"/>
      <c r="K25" s="91"/>
      <c r="L25" s="91"/>
      <c r="M25" s="91"/>
      <c r="N25" s="91"/>
      <c r="O25" s="91"/>
      <c r="P25" s="49">
        <f t="shared" si="0"/>
        <v>0</v>
      </c>
      <c r="Q25" s="92"/>
      <c r="R25" s="93">
        <f t="shared" si="1"/>
        <v>0</v>
      </c>
      <c r="S25" s="93">
        <f t="shared" si="2"/>
        <v>0</v>
      </c>
    </row>
    <row r="26" spans="1:1025" ht="18.75" hidden="1">
      <c r="A26" s="7"/>
      <c r="B26" s="51">
        <v>7</v>
      </c>
      <c r="C26" s="83"/>
      <c r="D26" s="147"/>
      <c r="E26" s="147"/>
      <c r="F26" s="147"/>
      <c r="G26" s="147"/>
      <c r="H26" s="147"/>
      <c r="I26" s="53"/>
      <c r="J26" s="53"/>
      <c r="K26" s="53"/>
      <c r="L26" s="53"/>
      <c r="M26" s="53"/>
      <c r="N26" s="53"/>
      <c r="O26" s="53"/>
      <c r="P26" s="49">
        <f t="shared" si="0"/>
        <v>0</v>
      </c>
      <c r="Q26" s="54"/>
      <c r="R26" s="55">
        <f t="shared" si="1"/>
        <v>0</v>
      </c>
      <c r="S26" s="55">
        <f t="shared" si="2"/>
        <v>0</v>
      </c>
    </row>
    <row r="27" spans="1:1025" ht="18.75" hidden="1">
      <c r="A27" s="7"/>
      <c r="B27" s="47">
        <v>8</v>
      </c>
      <c r="C27" s="68"/>
      <c r="D27" s="128"/>
      <c r="E27" s="128"/>
      <c r="F27" s="128"/>
      <c r="G27" s="128"/>
      <c r="H27" s="128"/>
      <c r="I27" s="48"/>
      <c r="J27" s="48"/>
      <c r="K27" s="48"/>
      <c r="L27" s="48"/>
      <c r="M27" s="48"/>
      <c r="N27" s="48"/>
      <c r="O27" s="48"/>
      <c r="P27" s="49">
        <f t="shared" si="0"/>
        <v>0</v>
      </c>
      <c r="Q27" s="49"/>
      <c r="R27" s="50">
        <f t="shared" si="1"/>
        <v>0</v>
      </c>
      <c r="S27" s="50">
        <f t="shared" si="2"/>
        <v>0</v>
      </c>
    </row>
    <row r="28" spans="1:1025" ht="18.75" hidden="1">
      <c r="A28" s="7"/>
      <c r="B28" s="47">
        <v>9</v>
      </c>
      <c r="C28" s="68"/>
      <c r="D28" s="128"/>
      <c r="E28" s="128"/>
      <c r="F28" s="128"/>
      <c r="G28" s="128"/>
      <c r="H28" s="128"/>
      <c r="I28" s="48"/>
      <c r="J28" s="48"/>
      <c r="K28" s="48"/>
      <c r="L28" s="48"/>
      <c r="M28" s="48"/>
      <c r="N28" s="48"/>
      <c r="O28" s="48"/>
      <c r="P28" s="49">
        <f t="shared" si="0"/>
        <v>0</v>
      </c>
      <c r="Q28" s="49"/>
      <c r="R28" s="50">
        <f t="shared" si="1"/>
        <v>0</v>
      </c>
      <c r="S28" s="50">
        <f t="shared" si="2"/>
        <v>0</v>
      </c>
    </row>
    <row r="29" spans="1:1025" ht="18.75" hidden="1">
      <c r="A29" s="7"/>
      <c r="B29" s="47">
        <v>10</v>
      </c>
      <c r="C29" s="68"/>
      <c r="D29" s="128"/>
      <c r="E29" s="128"/>
      <c r="F29" s="128"/>
      <c r="G29" s="128"/>
      <c r="H29" s="128"/>
      <c r="I29" s="48"/>
      <c r="J29" s="48"/>
      <c r="K29" s="48"/>
      <c r="L29" s="48"/>
      <c r="M29" s="48"/>
      <c r="N29" s="48"/>
      <c r="O29" s="48"/>
      <c r="P29" s="49">
        <f t="shared" si="0"/>
        <v>0</v>
      </c>
      <c r="Q29" s="49"/>
      <c r="R29" s="50">
        <f t="shared" si="1"/>
        <v>0</v>
      </c>
      <c r="S29" s="50">
        <f t="shared" si="2"/>
        <v>0</v>
      </c>
    </row>
    <row r="30" spans="1:1025" ht="18.75" hidden="1">
      <c r="A30" s="7"/>
      <c r="B30" s="47">
        <v>11</v>
      </c>
      <c r="C30" s="68"/>
      <c r="D30" s="253"/>
      <c r="E30" s="254"/>
      <c r="F30" s="122"/>
      <c r="G30" s="125"/>
      <c r="H30" s="255"/>
      <c r="I30" s="256"/>
      <c r="J30" s="256"/>
      <c r="K30" s="198"/>
      <c r="L30" s="194"/>
      <c r="M30" s="194"/>
      <c r="N30" s="198"/>
      <c r="O30" s="194"/>
      <c r="P30" s="49">
        <f t="shared" si="0"/>
        <v>0</v>
      </c>
      <c r="Q30" s="49"/>
      <c r="R30" s="50">
        <f t="shared" si="1"/>
        <v>0</v>
      </c>
      <c r="S30" s="50">
        <f t="shared" si="2"/>
        <v>0</v>
      </c>
    </row>
    <row r="31" spans="1:1025" ht="18.75" hidden="1">
      <c r="A31" s="7"/>
      <c r="B31" s="47">
        <v>12</v>
      </c>
      <c r="C31" s="68"/>
      <c r="D31" s="128"/>
      <c r="E31" s="128"/>
      <c r="F31" s="128"/>
      <c r="G31" s="128"/>
      <c r="H31" s="128"/>
      <c r="I31" s="48"/>
      <c r="J31" s="48"/>
      <c r="K31" s="48"/>
      <c r="L31" s="48"/>
      <c r="M31" s="48"/>
      <c r="N31" s="48"/>
      <c r="O31" s="48"/>
      <c r="P31" s="49">
        <f t="shared" si="0"/>
        <v>0</v>
      </c>
      <c r="Q31" s="49"/>
      <c r="R31" s="50">
        <f t="shared" si="1"/>
        <v>0</v>
      </c>
      <c r="S31" s="50">
        <f t="shared" si="2"/>
        <v>0</v>
      </c>
    </row>
    <row r="32" spans="1:1025" ht="18.75" hidden="1">
      <c r="B32" s="64"/>
      <c r="C32" s="74"/>
      <c r="D32" s="88"/>
      <c r="E32" s="88"/>
      <c r="F32" s="88"/>
      <c r="G32" s="88"/>
      <c r="H32" s="88"/>
      <c r="I32" s="88"/>
      <c r="J32" s="88"/>
      <c r="K32" s="88"/>
      <c r="L32" s="88"/>
      <c r="M32" s="25"/>
      <c r="N32" s="25"/>
      <c r="O32" s="25"/>
      <c r="P32" s="70"/>
      <c r="Q32" s="35"/>
      <c r="R32" s="32"/>
      <c r="S32" s="67"/>
    </row>
    <row r="33" spans="1:1025" ht="15.75">
      <c r="P33" s="33"/>
      <c r="Q33" s="35"/>
      <c r="R33" s="32"/>
      <c r="S33" s="31"/>
    </row>
    <row r="34" spans="1:1025" ht="15.95" customHeight="1">
      <c r="A34" s="307" t="s">
        <v>228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AMB34"/>
      <c r="AMC34"/>
      <c r="AMD34"/>
      <c r="AME34"/>
      <c r="AMF34"/>
      <c r="AMG34"/>
      <c r="AMH34"/>
      <c r="AMI34"/>
      <c r="AMJ34"/>
      <c r="AMK34"/>
    </row>
    <row r="35" spans="1:1025" ht="9" customHeight="1">
      <c r="A35" s="112"/>
      <c r="B35" s="112"/>
      <c r="C35" s="112"/>
      <c r="D35" s="112"/>
      <c r="E35" s="112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AMB35"/>
      <c r="AMC35"/>
      <c r="AMD35"/>
      <c r="AME35"/>
      <c r="AMF35"/>
      <c r="AMG35"/>
      <c r="AMH35"/>
      <c r="AMI35"/>
      <c r="AMJ35"/>
      <c r="AMK35"/>
    </row>
    <row r="36" spans="1:1025" ht="15.95" customHeight="1">
      <c r="A36" s="308" t="s">
        <v>9</v>
      </c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AMB36"/>
      <c r="AMC36"/>
      <c r="AMD36"/>
      <c r="AME36"/>
      <c r="AMF36"/>
      <c r="AMG36"/>
      <c r="AMH36"/>
      <c r="AMI36"/>
      <c r="AMJ36"/>
      <c r="AMK36"/>
    </row>
    <row r="37" spans="1:1025" s="2" customFormat="1" ht="18.75" customHeight="1">
      <c r="A37" s="299" t="s">
        <v>220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</row>
    <row r="38" spans="1:1025" s="2" customFormat="1" ht="18.75" customHeight="1">
      <c r="A38" s="299"/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</row>
    <row r="39" spans="1:1025" s="2" customFormat="1" ht="18.75" customHeight="1">
      <c r="A39" s="299" t="s">
        <v>222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</row>
    <row r="40" spans="1:1025" s="2" customFormat="1" ht="18.75" customHeight="1">
      <c r="A40" s="300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</row>
    <row r="41" spans="1:1025" ht="18.75" customHeight="1">
      <c r="A41" s="300" t="s">
        <v>223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</row>
    <row r="52" spans="1:19" s="1" customFormat="1" ht="15.75">
      <c r="A52" s="297" t="s">
        <v>0</v>
      </c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</row>
    <row r="53" spans="1:19" s="1" customFormat="1" ht="15.75">
      <c r="A53" s="297" t="s">
        <v>1</v>
      </c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</row>
    <row r="54" spans="1:19" s="1" customFormat="1" ht="15.75">
      <c r="A54" s="301" t="s">
        <v>40</v>
      </c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</row>
    <row r="55" spans="1:19" s="1" customFormat="1" ht="15.75">
      <c r="A55" s="298" t="s">
        <v>328</v>
      </c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</row>
    <row r="56" spans="1:19" s="1" customFormat="1" ht="15.75">
      <c r="A56" s="298" t="s">
        <v>72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</row>
    <row r="57" spans="1:19" s="1" customFormat="1" ht="15.75">
      <c r="A57" s="310" t="s">
        <v>2</v>
      </c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59"/>
    </row>
    <row r="58" spans="1:19" s="1" customFormat="1" ht="132.75" customHeight="1">
      <c r="A58" s="24"/>
      <c r="B58" s="295" t="s">
        <v>221</v>
      </c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</row>
    <row r="59" spans="1:19" s="1" customFormat="1" ht="18.75">
      <c r="A59" s="22"/>
      <c r="B59" s="284" t="s">
        <v>11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5" t="s">
        <v>71</v>
      </c>
      <c r="N59" s="285"/>
      <c r="O59" s="285"/>
      <c r="P59" s="42" t="s">
        <v>12</v>
      </c>
      <c r="Q59" s="285" t="s">
        <v>79</v>
      </c>
      <c r="R59" s="285"/>
      <c r="S59" s="285"/>
    </row>
    <row r="60" spans="1:19" s="1" customFormat="1" ht="18.75">
      <c r="A60" s="22"/>
      <c r="B60" s="286" t="s">
        <v>20</v>
      </c>
      <c r="C60" s="286"/>
      <c r="D60" s="286"/>
      <c r="E60" s="286"/>
      <c r="F60" s="286"/>
      <c r="G60" s="286"/>
      <c r="H60" s="286"/>
      <c r="I60" s="292">
        <v>1</v>
      </c>
      <c r="J60" s="292"/>
      <c r="K60" s="251"/>
      <c r="L60" s="43" t="s">
        <v>19</v>
      </c>
      <c r="M60" s="45"/>
      <c r="N60" s="293" t="s">
        <v>13</v>
      </c>
      <c r="O60" s="293"/>
      <c r="P60" s="293"/>
      <c r="Q60" s="294" t="s">
        <v>67</v>
      </c>
      <c r="R60" s="294"/>
      <c r="S60" s="294"/>
    </row>
    <row r="61" spans="1:19" s="1" customFormat="1" ht="18.75">
      <c r="A61" s="22"/>
      <c r="B61" s="284" t="s">
        <v>16</v>
      </c>
      <c r="C61" s="284"/>
      <c r="D61" s="285" t="s">
        <v>26</v>
      </c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</row>
    <row r="62" spans="1:19" s="1" customFormat="1" ht="18.75">
      <c r="A62" s="22"/>
      <c r="B62" s="286" t="s">
        <v>15</v>
      </c>
      <c r="C62" s="286"/>
      <c r="D62" s="309" t="s">
        <v>58</v>
      </c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1" customFormat="1" ht="15.7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9" s="1" customFormat="1" ht="15.75">
      <c r="A64" s="36"/>
      <c r="B64" s="287" t="s">
        <v>22</v>
      </c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8"/>
      <c r="S64" s="21">
        <v>1</v>
      </c>
    </row>
    <row r="65" spans="1:19" s="1" customFormat="1" ht="15.7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9" s="1" customFormat="1" ht="15.75">
      <c r="A66" s="4"/>
      <c r="B66" s="4"/>
      <c r="C66" s="4"/>
      <c r="D66" s="289" t="s">
        <v>6</v>
      </c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1"/>
      <c r="P66" s="8"/>
      <c r="Q66" s="287" t="s">
        <v>23</v>
      </c>
      <c r="R66" s="288"/>
      <c r="S66" s="21">
        <f>IF($S$64=2,1,ROUNDDOWN(S64*0.4,0))</f>
        <v>0</v>
      </c>
    </row>
    <row r="67" spans="1:19" s="1" customFormat="1" ht="150.75" customHeight="1">
      <c r="A67" s="5"/>
      <c r="B67" s="57"/>
      <c r="C67" s="58" t="s">
        <v>159</v>
      </c>
      <c r="D67" s="40" t="s">
        <v>319</v>
      </c>
      <c r="E67" s="40" t="s">
        <v>321</v>
      </c>
      <c r="F67" s="75" t="s">
        <v>25</v>
      </c>
      <c r="G67" s="40" t="s">
        <v>80</v>
      </c>
      <c r="H67" s="40" t="s">
        <v>81</v>
      </c>
      <c r="I67" s="40" t="s">
        <v>322</v>
      </c>
      <c r="J67" s="40" t="s">
        <v>329</v>
      </c>
      <c r="K67" s="40" t="s">
        <v>330</v>
      </c>
      <c r="L67" s="40" t="s">
        <v>331</v>
      </c>
      <c r="M67" s="44" t="s">
        <v>332</v>
      </c>
      <c r="N67" s="44" t="s">
        <v>333</v>
      </c>
      <c r="O67" s="15"/>
      <c r="P67" s="12"/>
      <c r="Q67" s="12"/>
    </row>
    <row r="68" spans="1:19" s="1" customFormat="1">
      <c r="A68" s="5"/>
      <c r="B68" s="302"/>
      <c r="C68" s="302"/>
      <c r="D68" s="289" t="s">
        <v>7</v>
      </c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1"/>
      <c r="P68" s="13" t="s">
        <v>8</v>
      </c>
      <c r="Q68" s="30"/>
    </row>
    <row r="69" spans="1:19" s="1" customFormat="1">
      <c r="A69" s="5"/>
      <c r="B69" s="303"/>
      <c r="C69" s="303"/>
      <c r="D69" s="11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3</v>
      </c>
      <c r="K69" s="6">
        <v>3</v>
      </c>
      <c r="L69" s="6">
        <v>3</v>
      </c>
      <c r="M69" s="6">
        <v>3</v>
      </c>
      <c r="N69" s="6">
        <v>3</v>
      </c>
      <c r="O69" s="6"/>
      <c r="P69" s="16">
        <f>SUM(D$69:O$69)</f>
        <v>21</v>
      </c>
      <c r="Q69" s="29"/>
    </row>
    <row r="70" spans="1:19" s="1" customFormat="1" ht="48">
      <c r="A70" s="17"/>
      <c r="B70" s="20" t="s">
        <v>3</v>
      </c>
      <c r="C70" s="20" t="s">
        <v>4</v>
      </c>
      <c r="D70" s="304" t="s">
        <v>5</v>
      </c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6"/>
      <c r="P70" s="28" t="s">
        <v>17</v>
      </c>
      <c r="Q70" s="28" t="s">
        <v>21</v>
      </c>
      <c r="R70" s="28" t="s">
        <v>18</v>
      </c>
      <c r="S70" s="28" t="s">
        <v>10</v>
      </c>
    </row>
    <row r="71" spans="1:19" s="1" customFormat="1" ht="18.75">
      <c r="A71" s="7"/>
      <c r="B71" s="47">
        <v>1</v>
      </c>
      <c r="C71" s="68" t="s">
        <v>158</v>
      </c>
      <c r="D71" s="122">
        <v>85</v>
      </c>
      <c r="E71" s="122">
        <v>78</v>
      </c>
      <c r="F71" s="125">
        <v>84</v>
      </c>
      <c r="G71" s="122">
        <v>80</v>
      </c>
      <c r="H71" s="122">
        <v>88</v>
      </c>
      <c r="I71" s="125">
        <v>80</v>
      </c>
      <c r="J71" s="261">
        <v>85</v>
      </c>
      <c r="K71" s="198">
        <v>78</v>
      </c>
      <c r="L71" s="261">
        <v>80</v>
      </c>
      <c r="M71" s="198">
        <v>85</v>
      </c>
      <c r="N71" s="198">
        <v>85</v>
      </c>
      <c r="O71" s="48"/>
      <c r="P71" s="49">
        <f>((D71*$D$69+E71*$E$69+F71*$F$69+G71*$G$69+H71*$H$69+I71*$I$69+K71*$K$69+J71*$J$69+L71*$L$69+$M$69*M71+$N$69*N71+$O$69*O71)/$P$69)*0.9</f>
        <v>74.314285714285717</v>
      </c>
      <c r="Q71" s="49">
        <v>3</v>
      </c>
      <c r="R71" s="50">
        <f>Q71*0.1</f>
        <v>0.30000000000000004</v>
      </c>
      <c r="S71" s="50">
        <f>P71+R71</f>
        <v>74.614285714285714</v>
      </c>
    </row>
    <row r="72" spans="1:19" s="1" customFormat="1" ht="18.75" hidden="1">
      <c r="A72" s="7"/>
      <c r="B72" s="51"/>
      <c r="C72" s="8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  <c r="Q72" s="54"/>
      <c r="R72" s="55"/>
      <c r="S72" s="55"/>
    </row>
    <row r="73" spans="1:19" s="1" customFormat="1" ht="18.75" hidden="1">
      <c r="A73" s="7"/>
      <c r="B73" s="47"/>
      <c r="C73" s="6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62"/>
      <c r="P73" s="49"/>
      <c r="Q73" s="49"/>
      <c r="R73" s="50"/>
      <c r="S73" s="50"/>
    </row>
    <row r="74" spans="1:19" s="1" customFormat="1" ht="18.75" hidden="1">
      <c r="A74" s="7"/>
      <c r="B74" s="47"/>
      <c r="C74" s="6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  <c r="Q74" s="49"/>
      <c r="R74" s="50"/>
      <c r="S74" s="50"/>
    </row>
    <row r="75" spans="1:19" s="1" customFormat="1" ht="18.75">
      <c r="C75" s="74"/>
      <c r="D75" s="88"/>
      <c r="E75" s="88"/>
      <c r="F75" s="88"/>
      <c r="G75" s="88"/>
      <c r="H75" s="88"/>
      <c r="I75" s="88"/>
      <c r="J75" s="88"/>
      <c r="K75" s="88"/>
      <c r="L75" s="88"/>
      <c r="P75" s="33"/>
      <c r="Q75" s="35"/>
      <c r="R75" s="32"/>
      <c r="S75" s="31"/>
    </row>
    <row r="76" spans="1:19" s="1" customFormat="1" ht="15.75">
      <c r="P76" s="33"/>
      <c r="Q76" s="35"/>
      <c r="R76" s="32"/>
      <c r="S76" s="31"/>
    </row>
    <row r="77" spans="1:19" s="1" customFormat="1" ht="15.75">
      <c r="A77" s="307" t="s">
        <v>228</v>
      </c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</row>
    <row r="78" spans="1:19" s="1" customFormat="1" ht="15.75">
      <c r="A78" s="112"/>
      <c r="B78" s="112"/>
      <c r="C78" s="112"/>
      <c r="D78" s="112"/>
      <c r="E78" s="112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</row>
    <row r="79" spans="1:19" s="1" customFormat="1" ht="15.75">
      <c r="A79" s="308" t="s">
        <v>9</v>
      </c>
      <c r="B79" s="308"/>
      <c r="C79" s="308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</row>
    <row r="80" spans="1:19" s="1" customFormat="1" ht="15.75">
      <c r="A80" s="299" t="s">
        <v>220</v>
      </c>
      <c r="B80" s="299"/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</row>
    <row r="81" spans="1:19" s="1" customFormat="1" ht="15.75">
      <c r="A81" s="299"/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</row>
    <row r="82" spans="1:19" s="1" customFormat="1" ht="15.75">
      <c r="A82" s="299" t="s">
        <v>222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</row>
    <row r="83" spans="1:19" s="1" customFormat="1" ht="15.75">
      <c r="A83" s="300"/>
      <c r="B83" s="300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</row>
    <row r="84" spans="1:19" s="1" customFormat="1" ht="15.75">
      <c r="A84" s="300" t="s">
        <v>223</v>
      </c>
      <c r="B84" s="300"/>
      <c r="C84" s="300"/>
      <c r="D84" s="300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0"/>
    </row>
    <row r="95" spans="1:19" s="1" customFormat="1" ht="15.75">
      <c r="A95" s="297" t="s">
        <v>0</v>
      </c>
      <c r="B95" s="297"/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</row>
    <row r="96" spans="1:19" s="1" customFormat="1" ht="15.75">
      <c r="A96" s="297" t="s">
        <v>1</v>
      </c>
      <c r="B96" s="297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297"/>
      <c r="P96" s="297"/>
      <c r="Q96" s="297"/>
      <c r="R96" s="297"/>
      <c r="S96" s="297"/>
    </row>
    <row r="97" spans="1:19" s="1" customFormat="1" ht="15.75">
      <c r="A97" s="301" t="s">
        <v>40</v>
      </c>
      <c r="B97" s="301"/>
      <c r="C97" s="301"/>
      <c r="D97" s="301"/>
      <c r="E97" s="301"/>
      <c r="F97" s="301"/>
      <c r="G97" s="301"/>
      <c r="H97" s="301"/>
      <c r="I97" s="301"/>
      <c r="J97" s="301"/>
      <c r="K97" s="301"/>
      <c r="L97" s="301"/>
      <c r="M97" s="301"/>
      <c r="N97" s="301"/>
      <c r="O97" s="301"/>
      <c r="P97" s="301"/>
      <c r="Q97" s="301"/>
      <c r="R97" s="301"/>
      <c r="S97" s="301"/>
    </row>
    <row r="98" spans="1:19" s="1" customFormat="1" ht="15.75">
      <c r="A98" s="298" t="s">
        <v>334</v>
      </c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</row>
    <row r="99" spans="1:19" s="1" customFormat="1" ht="15.75">
      <c r="A99" s="298" t="s">
        <v>72</v>
      </c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</row>
    <row r="100" spans="1:19" s="1" customFormat="1" ht="15.75">
      <c r="A100" s="310" t="s">
        <v>2</v>
      </c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59"/>
    </row>
    <row r="101" spans="1:19" s="1" customFormat="1" ht="134.25" customHeight="1">
      <c r="A101" s="24"/>
      <c r="B101" s="295" t="s">
        <v>221</v>
      </c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</row>
    <row r="102" spans="1:19" s="1" customFormat="1" ht="18.75">
      <c r="A102" s="22"/>
      <c r="B102" s="284" t="s">
        <v>11</v>
      </c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5" t="s">
        <v>71</v>
      </c>
      <c r="N102" s="285"/>
      <c r="O102" s="285"/>
      <c r="P102" s="42" t="s">
        <v>12</v>
      </c>
      <c r="Q102" s="285" t="s">
        <v>79</v>
      </c>
      <c r="R102" s="285"/>
      <c r="S102" s="285"/>
    </row>
    <row r="103" spans="1:19" s="1" customFormat="1" ht="18.75">
      <c r="A103" s="22"/>
      <c r="B103" s="286" t="s">
        <v>20</v>
      </c>
      <c r="C103" s="286"/>
      <c r="D103" s="286"/>
      <c r="E103" s="286"/>
      <c r="F103" s="286"/>
      <c r="G103" s="286"/>
      <c r="H103" s="286"/>
      <c r="I103" s="292">
        <v>1</v>
      </c>
      <c r="J103" s="292"/>
      <c r="K103" s="251"/>
      <c r="L103" s="43" t="s">
        <v>19</v>
      </c>
      <c r="M103" s="43"/>
      <c r="N103" s="293" t="s">
        <v>13</v>
      </c>
      <c r="O103" s="293"/>
      <c r="P103" s="293"/>
      <c r="Q103" s="294" t="s">
        <v>67</v>
      </c>
      <c r="R103" s="294"/>
      <c r="S103" s="294"/>
    </row>
    <row r="104" spans="1:19" s="1" customFormat="1" ht="18.75">
      <c r="A104" s="22"/>
      <c r="B104" s="284" t="s">
        <v>16</v>
      </c>
      <c r="C104" s="284"/>
      <c r="D104" s="285" t="s">
        <v>28</v>
      </c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</row>
    <row r="105" spans="1:19" s="1" customFormat="1" ht="18.75">
      <c r="A105" s="22"/>
      <c r="B105" s="286" t="s">
        <v>15</v>
      </c>
      <c r="C105" s="286"/>
      <c r="D105" s="309" t="s">
        <v>77</v>
      </c>
      <c r="E105" s="309"/>
      <c r="F105" s="309"/>
      <c r="G105" s="309"/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</row>
    <row r="106" spans="1:19" s="1" customFormat="1" ht="15.7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19" s="1" customFormat="1" ht="15.75">
      <c r="A107" s="36"/>
      <c r="B107" s="287" t="s">
        <v>22</v>
      </c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8"/>
      <c r="S107" s="21">
        <v>13</v>
      </c>
    </row>
    <row r="108" spans="1:19" s="1" customFormat="1" ht="15.7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1:19" s="1" customFormat="1" ht="15.75">
      <c r="A109" s="4"/>
      <c r="B109" s="4"/>
      <c r="C109" s="4"/>
      <c r="D109" s="289" t="s">
        <v>6</v>
      </c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1"/>
      <c r="P109" s="8"/>
      <c r="Q109" s="287" t="s">
        <v>23</v>
      </c>
      <c r="R109" s="288"/>
      <c r="S109" s="21">
        <f>IF($S$107=2,1,ROUNDDOWN(S107*0.4,0))</f>
        <v>5</v>
      </c>
    </row>
    <row r="110" spans="1:19" s="1" customFormat="1" ht="184.5" customHeight="1">
      <c r="A110" s="5"/>
      <c r="B110" s="57"/>
      <c r="C110" s="58" t="s">
        <v>160</v>
      </c>
      <c r="D110" s="40" t="s">
        <v>319</v>
      </c>
      <c r="E110" s="40" t="s">
        <v>29</v>
      </c>
      <c r="F110" s="75" t="s">
        <v>335</v>
      </c>
      <c r="G110" s="40" t="s">
        <v>80</v>
      </c>
      <c r="H110" s="40" t="s">
        <v>81</v>
      </c>
      <c r="I110" s="40" t="s">
        <v>322</v>
      </c>
      <c r="J110" s="40" t="s">
        <v>336</v>
      </c>
      <c r="K110" s="40" t="s">
        <v>337</v>
      </c>
      <c r="L110" s="40" t="s">
        <v>338</v>
      </c>
      <c r="M110" s="40" t="s">
        <v>339</v>
      </c>
      <c r="N110" s="40" t="s">
        <v>340</v>
      </c>
      <c r="O110" s="15"/>
      <c r="P110" s="12"/>
      <c r="Q110" s="12"/>
    </row>
    <row r="111" spans="1:19" s="1" customFormat="1">
      <c r="A111" s="5"/>
      <c r="B111" s="302"/>
      <c r="C111" s="302"/>
      <c r="D111" s="289" t="s">
        <v>7</v>
      </c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1"/>
      <c r="P111" s="13" t="s">
        <v>8</v>
      </c>
      <c r="Q111" s="30"/>
    </row>
    <row r="112" spans="1:19" s="1" customFormat="1">
      <c r="A112" s="5"/>
      <c r="B112" s="303"/>
      <c r="C112" s="303"/>
      <c r="D112" s="11">
        <v>1</v>
      </c>
      <c r="E112" s="6">
        <v>1</v>
      </c>
      <c r="F112" s="6">
        <v>1</v>
      </c>
      <c r="G112" s="6">
        <v>1</v>
      </c>
      <c r="H112" s="6">
        <v>1</v>
      </c>
      <c r="I112" s="6">
        <v>1</v>
      </c>
      <c r="J112" s="6">
        <v>3</v>
      </c>
      <c r="K112" s="6">
        <v>3</v>
      </c>
      <c r="L112" s="6">
        <v>3</v>
      </c>
      <c r="M112" s="6">
        <v>3</v>
      </c>
      <c r="N112" s="6">
        <v>3</v>
      </c>
      <c r="O112" s="6"/>
      <c r="P112" s="16">
        <f>SUM(D$112:O$112)</f>
        <v>21</v>
      </c>
      <c r="Q112" s="29"/>
    </row>
    <row r="113" spans="1:19" s="1" customFormat="1" ht="48">
      <c r="A113" s="17"/>
      <c r="B113" s="20" t="s">
        <v>3</v>
      </c>
      <c r="C113" s="20" t="s">
        <v>4</v>
      </c>
      <c r="D113" s="304" t="s">
        <v>5</v>
      </c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6"/>
      <c r="P113" s="28" t="s">
        <v>17</v>
      </c>
      <c r="Q113" s="28" t="s">
        <v>21</v>
      </c>
      <c r="R113" s="28" t="s">
        <v>18</v>
      </c>
      <c r="S113" s="28" t="s">
        <v>10</v>
      </c>
    </row>
    <row r="114" spans="1:19" s="1" customFormat="1" ht="18.75">
      <c r="A114" s="7"/>
      <c r="B114" s="95">
        <v>1</v>
      </c>
      <c r="C114" s="61" t="s">
        <v>164</v>
      </c>
      <c r="D114" s="122">
        <v>88</v>
      </c>
      <c r="E114" s="122">
        <v>90</v>
      </c>
      <c r="F114" s="122">
        <v>88</v>
      </c>
      <c r="G114" s="122">
        <v>95</v>
      </c>
      <c r="H114" s="122">
        <v>95</v>
      </c>
      <c r="I114" s="122">
        <v>88</v>
      </c>
      <c r="J114" s="194">
        <v>92</v>
      </c>
      <c r="K114" s="243">
        <v>97</v>
      </c>
      <c r="L114" s="194">
        <v>90</v>
      </c>
      <c r="M114" s="194">
        <v>98</v>
      </c>
      <c r="N114" s="194">
        <v>97</v>
      </c>
      <c r="O114" s="48"/>
      <c r="P114" s="49">
        <f t="shared" ref="P114:P115" si="3">((D114*$D$112+E114*$E$112+F114*$F$112+G114*$G$112+H114*$H$112+I114*$I$112+J114*$J$112+K114*$K$112+L114*$L$112+$M$112*M114+$N$112*N114+$O$112*O114)/$P$112)*0.9</f>
        <v>84.257142857142867</v>
      </c>
      <c r="Q114" s="49">
        <v>30</v>
      </c>
      <c r="R114" s="50">
        <f>Q114*0.1</f>
        <v>3</v>
      </c>
      <c r="S114" s="50">
        <f>P114+R114</f>
        <v>87.257142857142867</v>
      </c>
    </row>
    <row r="115" spans="1:19" s="1" customFormat="1" ht="18.75">
      <c r="A115" s="7"/>
      <c r="B115" s="47">
        <v>2</v>
      </c>
      <c r="C115" s="61" t="s">
        <v>162</v>
      </c>
      <c r="D115" s="122">
        <v>90</v>
      </c>
      <c r="E115" s="122">
        <v>98</v>
      </c>
      <c r="F115" s="122">
        <v>92</v>
      </c>
      <c r="G115" s="122">
        <v>90</v>
      </c>
      <c r="H115" s="122">
        <v>92</v>
      </c>
      <c r="I115" s="122">
        <v>95</v>
      </c>
      <c r="J115" s="194">
        <v>90</v>
      </c>
      <c r="K115" s="243">
        <v>90</v>
      </c>
      <c r="L115" s="194">
        <v>95</v>
      </c>
      <c r="M115" s="194">
        <v>90</v>
      </c>
      <c r="N115" s="194">
        <v>90</v>
      </c>
      <c r="O115" s="48"/>
      <c r="P115" s="49">
        <f t="shared" si="3"/>
        <v>82.371428571428567</v>
      </c>
      <c r="Q115" s="49">
        <v>24</v>
      </c>
      <c r="R115" s="50">
        <f t="shared" ref="R115:R128" si="4">Q115*0.1</f>
        <v>2.4000000000000004</v>
      </c>
      <c r="S115" s="50">
        <f t="shared" ref="S115:S128" si="5">P115+R115</f>
        <v>84.771428571428572</v>
      </c>
    </row>
    <row r="116" spans="1:19" s="1" customFormat="1" ht="18.75">
      <c r="A116" s="7"/>
      <c r="B116" s="47">
        <v>3</v>
      </c>
      <c r="C116" s="61" t="s">
        <v>163</v>
      </c>
      <c r="D116" s="122">
        <v>90</v>
      </c>
      <c r="E116" s="122">
        <v>98</v>
      </c>
      <c r="F116" s="122">
        <v>92</v>
      </c>
      <c r="G116" s="122">
        <v>80</v>
      </c>
      <c r="H116" s="122">
        <v>90</v>
      </c>
      <c r="I116" s="122">
        <v>95</v>
      </c>
      <c r="J116" s="194">
        <v>90</v>
      </c>
      <c r="K116" s="243">
        <v>90</v>
      </c>
      <c r="L116" s="194">
        <v>92</v>
      </c>
      <c r="M116" s="194">
        <v>90</v>
      </c>
      <c r="N116" s="194">
        <v>90</v>
      </c>
      <c r="O116" s="48"/>
      <c r="P116" s="49">
        <f>((D116*$D$112+E116*$E$112+F116*$F$112+G116*$G$112+H116*$H$112+I116*$I$112+J116*$J$112+K116*$K$112+L116*$L$112+$M$112*M116+$N$112*N116+$O$112*O116)/$P$112)*0.9</f>
        <v>81.471428571428575</v>
      </c>
      <c r="Q116" s="49">
        <v>15</v>
      </c>
      <c r="R116" s="50">
        <f t="shared" si="4"/>
        <v>1.5</v>
      </c>
      <c r="S116" s="50">
        <f t="shared" si="5"/>
        <v>82.971428571428575</v>
      </c>
    </row>
    <row r="117" spans="1:19" s="1" customFormat="1" ht="18.75">
      <c r="A117" s="7"/>
      <c r="B117" s="47">
        <v>4</v>
      </c>
      <c r="C117" s="61" t="s">
        <v>161</v>
      </c>
      <c r="D117" s="122">
        <v>90</v>
      </c>
      <c r="E117" s="122">
        <v>90</v>
      </c>
      <c r="F117" s="122">
        <v>90</v>
      </c>
      <c r="G117" s="122">
        <v>90</v>
      </c>
      <c r="H117" s="122">
        <v>90</v>
      </c>
      <c r="I117" s="122">
        <v>90</v>
      </c>
      <c r="J117" s="194">
        <v>90</v>
      </c>
      <c r="K117" s="243">
        <v>90</v>
      </c>
      <c r="L117" s="194">
        <v>90</v>
      </c>
      <c r="M117" s="194">
        <v>90</v>
      </c>
      <c r="N117" s="194">
        <v>90</v>
      </c>
      <c r="O117" s="48"/>
      <c r="P117" s="49">
        <f t="shared" ref="P117" si="6">((D117*$D$112+E117*$E$112+F117*$F$112+G117*$G$112+H117*$H$112+I117*$I$112+J117*$J$112+K117*$K$112+L117*$L$112+$M$112*M117+$N$112*N117+$O$112*O117)/$P$112)*0.9</f>
        <v>81</v>
      </c>
      <c r="Q117" s="49">
        <v>5</v>
      </c>
      <c r="R117" s="50">
        <f t="shared" si="4"/>
        <v>0.5</v>
      </c>
      <c r="S117" s="50">
        <f t="shared" si="5"/>
        <v>81.5</v>
      </c>
    </row>
    <row r="118" spans="1:19" s="1" customFormat="1" ht="19.5" thickBot="1">
      <c r="A118" s="7"/>
      <c r="B118" s="97">
        <v>5</v>
      </c>
      <c r="C118" s="100" t="s">
        <v>341</v>
      </c>
      <c r="D118" s="134">
        <v>90</v>
      </c>
      <c r="E118" s="134">
        <v>90</v>
      </c>
      <c r="F118" s="134">
        <v>90</v>
      </c>
      <c r="G118" s="134">
        <v>90</v>
      </c>
      <c r="H118" s="134">
        <v>90</v>
      </c>
      <c r="I118" s="134">
        <v>90</v>
      </c>
      <c r="J118" s="203">
        <v>90</v>
      </c>
      <c r="K118" s="245">
        <v>90</v>
      </c>
      <c r="L118" s="203">
        <v>90</v>
      </c>
      <c r="M118" s="203">
        <v>90</v>
      </c>
      <c r="N118" s="203">
        <v>90</v>
      </c>
      <c r="O118" s="91"/>
      <c r="P118" s="92">
        <f t="shared" ref="P118:P126" si="7">((D118*$D$112+E118*$E$112+F118*$F$112+G118*$G$112+H118*$H$112+I118*$I$112+J118*$J$112+K118*$K$112+L118*$L$112+$M$112*M118+$N$112*N118+$O$112*O118)/$P$112)*0.9</f>
        <v>81</v>
      </c>
      <c r="Q118" s="92"/>
      <c r="R118" s="93">
        <f t="shared" si="4"/>
        <v>0</v>
      </c>
      <c r="S118" s="93">
        <f t="shared" si="5"/>
        <v>81</v>
      </c>
    </row>
    <row r="119" spans="1:19" s="1" customFormat="1" ht="18.75">
      <c r="A119" s="7"/>
      <c r="B119" s="51">
        <v>6</v>
      </c>
      <c r="C119" s="155" t="s">
        <v>165</v>
      </c>
      <c r="D119" s="154">
        <v>90</v>
      </c>
      <c r="E119" s="154">
        <v>98</v>
      </c>
      <c r="F119" s="154">
        <v>92</v>
      </c>
      <c r="G119" s="154">
        <v>90</v>
      </c>
      <c r="H119" s="154">
        <v>82</v>
      </c>
      <c r="I119" s="154">
        <v>84</v>
      </c>
      <c r="J119" s="232">
        <v>87</v>
      </c>
      <c r="K119" s="263">
        <v>88</v>
      </c>
      <c r="L119" s="232">
        <v>85</v>
      </c>
      <c r="M119" s="232">
        <v>88</v>
      </c>
      <c r="N119" s="232">
        <v>86</v>
      </c>
      <c r="O119" s="264"/>
      <c r="P119" s="106">
        <f t="shared" si="7"/>
        <v>78.771428571428572</v>
      </c>
      <c r="Q119" s="106">
        <v>18</v>
      </c>
      <c r="R119" s="55">
        <f t="shared" si="4"/>
        <v>1.8</v>
      </c>
      <c r="S119" s="55">
        <f t="shared" si="5"/>
        <v>80.571428571428569</v>
      </c>
    </row>
    <row r="120" spans="1:19" s="1" customFormat="1" ht="18.75">
      <c r="A120" s="7"/>
      <c r="B120" s="47">
        <v>7</v>
      </c>
      <c r="C120" s="82" t="s">
        <v>167</v>
      </c>
      <c r="D120" s="127">
        <v>82</v>
      </c>
      <c r="E120" s="127">
        <v>80</v>
      </c>
      <c r="F120" s="127">
        <v>85</v>
      </c>
      <c r="G120" s="127">
        <v>85</v>
      </c>
      <c r="H120" s="127">
        <v>90</v>
      </c>
      <c r="I120" s="127">
        <v>82</v>
      </c>
      <c r="J120" s="199">
        <v>90</v>
      </c>
      <c r="K120" s="244">
        <v>92</v>
      </c>
      <c r="L120" s="199">
        <v>85</v>
      </c>
      <c r="M120" s="199">
        <v>85</v>
      </c>
      <c r="N120" s="199">
        <v>92</v>
      </c>
      <c r="O120" s="53"/>
      <c r="P120" s="54">
        <f t="shared" si="7"/>
        <v>78.685714285714283</v>
      </c>
      <c r="Q120" s="54"/>
      <c r="R120" s="50">
        <f t="shared" si="4"/>
        <v>0</v>
      </c>
      <c r="S120" s="50">
        <f t="shared" si="5"/>
        <v>78.685714285714283</v>
      </c>
    </row>
    <row r="121" spans="1:19" s="1" customFormat="1" ht="18.75">
      <c r="A121" s="7"/>
      <c r="B121" s="47">
        <v>8</v>
      </c>
      <c r="C121" s="61" t="s">
        <v>168</v>
      </c>
      <c r="D121" s="122">
        <v>90</v>
      </c>
      <c r="E121" s="122">
        <v>80</v>
      </c>
      <c r="F121" s="122">
        <v>82</v>
      </c>
      <c r="G121" s="122">
        <v>80</v>
      </c>
      <c r="H121" s="122">
        <v>92</v>
      </c>
      <c r="I121" s="122">
        <v>84</v>
      </c>
      <c r="J121" s="194">
        <v>90</v>
      </c>
      <c r="K121" s="243">
        <v>88</v>
      </c>
      <c r="L121" s="194">
        <v>82</v>
      </c>
      <c r="M121" s="194">
        <v>85</v>
      </c>
      <c r="N121" s="194">
        <v>87</v>
      </c>
      <c r="O121" s="48"/>
      <c r="P121" s="49">
        <f t="shared" si="7"/>
        <v>77.314285714285717</v>
      </c>
      <c r="Q121" s="49">
        <v>3</v>
      </c>
      <c r="R121" s="50">
        <f t="shared" si="4"/>
        <v>0.30000000000000004</v>
      </c>
      <c r="S121" s="50">
        <f t="shared" si="5"/>
        <v>77.614285714285714</v>
      </c>
    </row>
    <row r="122" spans="1:19" s="1" customFormat="1" ht="18.75">
      <c r="A122" s="7"/>
      <c r="B122" s="47">
        <v>9</v>
      </c>
      <c r="C122" s="82" t="s">
        <v>166</v>
      </c>
      <c r="D122" s="122">
        <v>90</v>
      </c>
      <c r="E122" s="122">
        <v>98</v>
      </c>
      <c r="F122" s="122">
        <v>92</v>
      </c>
      <c r="G122" s="122">
        <v>80</v>
      </c>
      <c r="H122" s="122">
        <v>82</v>
      </c>
      <c r="I122" s="122">
        <v>83</v>
      </c>
      <c r="J122" s="194">
        <v>86</v>
      </c>
      <c r="K122" s="243">
        <v>85</v>
      </c>
      <c r="L122" s="194">
        <v>82</v>
      </c>
      <c r="M122" s="194">
        <v>82</v>
      </c>
      <c r="N122" s="194">
        <v>82</v>
      </c>
      <c r="O122" s="48"/>
      <c r="P122" s="49">
        <f t="shared" si="7"/>
        <v>76.114285714285714</v>
      </c>
      <c r="Q122" s="54">
        <v>9</v>
      </c>
      <c r="R122" s="50">
        <f t="shared" si="4"/>
        <v>0.9</v>
      </c>
      <c r="S122" s="50">
        <f t="shared" si="5"/>
        <v>77.01428571428572</v>
      </c>
    </row>
    <row r="123" spans="1:19" s="1" customFormat="1" ht="18.75">
      <c r="A123" s="7"/>
      <c r="B123" s="47">
        <v>10</v>
      </c>
      <c r="C123" s="61" t="s">
        <v>170</v>
      </c>
      <c r="D123" s="122">
        <v>82</v>
      </c>
      <c r="E123" s="122">
        <v>80</v>
      </c>
      <c r="F123" s="122">
        <v>82</v>
      </c>
      <c r="G123" s="122">
        <v>85</v>
      </c>
      <c r="H123" s="122">
        <v>85</v>
      </c>
      <c r="I123" s="122">
        <v>82</v>
      </c>
      <c r="J123" s="194">
        <v>82</v>
      </c>
      <c r="K123" s="243">
        <v>87</v>
      </c>
      <c r="L123" s="194">
        <v>82</v>
      </c>
      <c r="M123" s="194">
        <v>85</v>
      </c>
      <c r="N123" s="194">
        <v>90</v>
      </c>
      <c r="O123" s="48"/>
      <c r="P123" s="49">
        <f t="shared" si="7"/>
        <v>76.028571428571439</v>
      </c>
      <c r="Q123" s="49">
        <v>3</v>
      </c>
      <c r="R123" s="50">
        <f t="shared" si="4"/>
        <v>0.30000000000000004</v>
      </c>
      <c r="S123" s="50">
        <f t="shared" si="5"/>
        <v>76.328571428571436</v>
      </c>
    </row>
    <row r="124" spans="1:19" s="1" customFormat="1" ht="18.75">
      <c r="A124" s="7"/>
      <c r="B124" s="47">
        <v>11</v>
      </c>
      <c r="C124" s="61" t="s">
        <v>342</v>
      </c>
      <c r="D124" s="122">
        <v>82</v>
      </c>
      <c r="E124" s="122">
        <v>78</v>
      </c>
      <c r="F124" s="122">
        <v>82</v>
      </c>
      <c r="G124" s="122">
        <v>82</v>
      </c>
      <c r="H124" s="122">
        <v>82</v>
      </c>
      <c r="I124" s="122">
        <v>82</v>
      </c>
      <c r="J124" s="194">
        <v>82</v>
      </c>
      <c r="K124" s="243">
        <v>85</v>
      </c>
      <c r="L124" s="194">
        <v>82</v>
      </c>
      <c r="M124" s="194">
        <v>85</v>
      </c>
      <c r="N124" s="194">
        <v>85</v>
      </c>
      <c r="O124" s="48"/>
      <c r="P124" s="49">
        <f t="shared" si="7"/>
        <v>74.785714285714292</v>
      </c>
      <c r="Q124" s="49"/>
      <c r="R124" s="50">
        <f t="shared" si="4"/>
        <v>0</v>
      </c>
      <c r="S124" s="50">
        <f t="shared" si="5"/>
        <v>74.785714285714292</v>
      </c>
    </row>
    <row r="125" spans="1:19" s="1" customFormat="1" ht="18.75">
      <c r="A125" s="7"/>
      <c r="B125" s="47">
        <v>12</v>
      </c>
      <c r="C125" s="61" t="s">
        <v>169</v>
      </c>
      <c r="D125" s="122">
        <v>82</v>
      </c>
      <c r="E125" s="122">
        <v>78</v>
      </c>
      <c r="F125" s="122">
        <v>82</v>
      </c>
      <c r="G125" s="122">
        <v>85</v>
      </c>
      <c r="H125" s="122">
        <v>85</v>
      </c>
      <c r="I125" s="122">
        <v>82</v>
      </c>
      <c r="J125" s="194">
        <v>82</v>
      </c>
      <c r="K125" s="243">
        <v>85</v>
      </c>
      <c r="L125" s="194">
        <v>82</v>
      </c>
      <c r="M125" s="194">
        <v>82</v>
      </c>
      <c r="N125" s="194">
        <v>82</v>
      </c>
      <c r="O125" s="48"/>
      <c r="P125" s="49">
        <f t="shared" si="7"/>
        <v>74.271428571428572</v>
      </c>
      <c r="Q125" s="49"/>
      <c r="R125" s="50">
        <f t="shared" si="4"/>
        <v>0</v>
      </c>
      <c r="S125" s="50">
        <f t="shared" si="5"/>
        <v>74.271428571428572</v>
      </c>
    </row>
    <row r="126" spans="1:19" s="1" customFormat="1" ht="18.75">
      <c r="B126" s="47">
        <v>13</v>
      </c>
      <c r="C126" s="61" t="s">
        <v>171</v>
      </c>
      <c r="D126" s="122">
        <v>80</v>
      </c>
      <c r="E126" s="122">
        <v>78</v>
      </c>
      <c r="F126" s="122">
        <v>80</v>
      </c>
      <c r="G126" s="122">
        <v>82</v>
      </c>
      <c r="H126" s="122">
        <v>82</v>
      </c>
      <c r="I126" s="122">
        <v>82</v>
      </c>
      <c r="J126" s="194">
        <v>80</v>
      </c>
      <c r="K126" s="243">
        <v>85</v>
      </c>
      <c r="L126" s="194">
        <v>82</v>
      </c>
      <c r="M126" s="194">
        <v>82</v>
      </c>
      <c r="N126" s="194">
        <v>83</v>
      </c>
      <c r="O126" s="48"/>
      <c r="P126" s="49">
        <f t="shared" si="7"/>
        <v>73.714285714285708</v>
      </c>
      <c r="Q126" s="34"/>
      <c r="R126" s="50">
        <f t="shared" si="4"/>
        <v>0</v>
      </c>
      <c r="S126" s="50">
        <f t="shared" si="5"/>
        <v>73.714285714285708</v>
      </c>
    </row>
    <row r="127" spans="1:19" s="1" customFormat="1" ht="19.5" hidden="1" thickBot="1">
      <c r="B127" s="64"/>
      <c r="C127" s="61"/>
      <c r="D127" s="122"/>
      <c r="E127" s="122"/>
      <c r="F127" s="122"/>
      <c r="G127" s="122"/>
      <c r="H127" s="122"/>
      <c r="I127" s="122"/>
      <c r="J127" s="194"/>
      <c r="K127" s="243"/>
      <c r="L127" s="194"/>
      <c r="M127" s="194"/>
      <c r="N127" s="194"/>
      <c r="O127" s="48"/>
      <c r="P127" s="49">
        <f t="shared" ref="P127:P128" si="8">((D127*$D$112+E127*$E$112+F127*$F$112+G127*$G$112+H127*$H$112+I127*$I$112+J127*$J$112+K127*$K$112+L127*$L$112+$M$112*M127+$N$112*N127+$O$112*O127)/$P$112)*0.9</f>
        <v>0</v>
      </c>
      <c r="Q127" s="151"/>
      <c r="R127" s="152">
        <f t="shared" si="4"/>
        <v>0</v>
      </c>
      <c r="S127" s="152">
        <f t="shared" si="5"/>
        <v>0</v>
      </c>
    </row>
    <row r="128" spans="1:19" s="1" customFormat="1" ht="19.5" hidden="1" thickBot="1">
      <c r="B128" s="64"/>
      <c r="C128" s="61"/>
      <c r="D128" s="122"/>
      <c r="E128" s="122"/>
      <c r="F128" s="122"/>
      <c r="G128" s="122"/>
      <c r="H128" s="122"/>
      <c r="I128" s="122"/>
      <c r="J128" s="194"/>
      <c r="K128" s="243"/>
      <c r="L128" s="194"/>
      <c r="M128" s="194"/>
      <c r="N128" s="194"/>
      <c r="O128" s="48"/>
      <c r="P128" s="49">
        <f t="shared" si="8"/>
        <v>0</v>
      </c>
      <c r="Q128" s="54"/>
      <c r="R128" s="93">
        <f t="shared" si="4"/>
        <v>0</v>
      </c>
      <c r="S128" s="93">
        <f t="shared" si="5"/>
        <v>0</v>
      </c>
    </row>
    <row r="129" spans="1:19" s="1" customFormat="1" ht="18.75" hidden="1">
      <c r="B129" s="64"/>
      <c r="C129" s="65"/>
      <c r="D129" s="129"/>
      <c r="E129" s="129"/>
      <c r="F129" s="129"/>
      <c r="G129" s="129"/>
      <c r="H129" s="129"/>
      <c r="I129" s="129"/>
      <c r="J129" s="242"/>
      <c r="K129" s="262"/>
      <c r="L129" s="242"/>
      <c r="M129" s="242"/>
      <c r="N129" s="242"/>
      <c r="O129" s="25"/>
      <c r="P129" s="70"/>
      <c r="Q129" s="35"/>
      <c r="R129" s="71"/>
      <c r="S129" s="71"/>
    </row>
    <row r="130" spans="1:19" s="1" customFormat="1" ht="15.75">
      <c r="P130" s="33"/>
      <c r="Q130" s="35"/>
      <c r="R130" s="32"/>
      <c r="S130" s="31"/>
    </row>
    <row r="131" spans="1:19" s="1" customFormat="1" ht="15.75">
      <c r="A131" s="307" t="s">
        <v>228</v>
      </c>
      <c r="B131" s="307"/>
      <c r="C131" s="307"/>
      <c r="D131" s="307"/>
      <c r="E131" s="307"/>
      <c r="F131" s="307"/>
      <c r="G131" s="307"/>
      <c r="H131" s="307"/>
      <c r="I131" s="307"/>
      <c r="J131" s="307"/>
      <c r="K131" s="307"/>
      <c r="L131" s="307"/>
      <c r="M131" s="307"/>
      <c r="N131" s="307"/>
      <c r="O131" s="307"/>
      <c r="P131" s="307"/>
      <c r="Q131" s="307"/>
      <c r="R131" s="307"/>
      <c r="S131" s="307"/>
    </row>
    <row r="132" spans="1:19" s="1" customFormat="1" ht="15.75">
      <c r="A132" s="112"/>
      <c r="B132" s="112"/>
      <c r="C132" s="112"/>
      <c r="D132" s="112"/>
      <c r="E132" s="112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</row>
    <row r="133" spans="1:19" s="1" customFormat="1" ht="15.75">
      <c r="A133" s="308" t="s">
        <v>9</v>
      </c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  <c r="R133" s="308"/>
      <c r="S133" s="308"/>
    </row>
    <row r="134" spans="1:19" s="1" customFormat="1" ht="15.75">
      <c r="A134" s="299" t="s">
        <v>220</v>
      </c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299"/>
      <c r="S134" s="299"/>
    </row>
    <row r="135" spans="1:19" s="1" customFormat="1" ht="15.75">
      <c r="A135" s="299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  <c r="S135" s="299"/>
    </row>
    <row r="136" spans="1:19" s="1" customFormat="1" ht="15.75">
      <c r="A136" s="299" t="s">
        <v>222</v>
      </c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299"/>
      <c r="S136" s="299"/>
    </row>
    <row r="137" spans="1:19" s="1" customFormat="1" ht="15.75">
      <c r="A137" s="300"/>
      <c r="B137" s="300"/>
      <c r="C137" s="300"/>
      <c r="D137" s="300"/>
      <c r="E137" s="300"/>
      <c r="F137" s="300"/>
      <c r="G137" s="300"/>
      <c r="H137" s="300"/>
      <c r="I137" s="300"/>
      <c r="J137" s="300"/>
      <c r="K137" s="300"/>
      <c r="L137" s="300"/>
      <c r="M137" s="300"/>
      <c r="N137" s="300"/>
      <c r="O137" s="300"/>
      <c r="P137" s="300"/>
      <c r="Q137" s="300"/>
      <c r="R137" s="300"/>
      <c r="S137" s="300"/>
    </row>
    <row r="138" spans="1:19" s="1" customFormat="1" ht="15.75">
      <c r="A138" s="300" t="s">
        <v>223</v>
      </c>
      <c r="B138" s="300"/>
      <c r="C138" s="300"/>
      <c r="D138" s="300"/>
      <c r="E138" s="300"/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0"/>
    </row>
    <row r="149" spans="1:19" s="1" customFormat="1" ht="15.75">
      <c r="A149" s="297" t="s">
        <v>0</v>
      </c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</row>
    <row r="150" spans="1:19" s="1" customFormat="1" ht="15.75">
      <c r="A150" s="297" t="s">
        <v>1</v>
      </c>
      <c r="B150" s="297"/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297"/>
      <c r="Q150" s="297"/>
      <c r="R150" s="297"/>
      <c r="S150" s="297"/>
    </row>
    <row r="151" spans="1:19" s="1" customFormat="1" ht="15.75">
      <c r="A151" s="301" t="s">
        <v>40</v>
      </c>
      <c r="B151" s="301"/>
      <c r="C151" s="301"/>
      <c r="D151" s="301"/>
      <c r="E151" s="301"/>
      <c r="F151" s="301"/>
      <c r="G151" s="301"/>
      <c r="H151" s="301"/>
      <c r="I151" s="301"/>
      <c r="J151" s="301"/>
      <c r="K151" s="301"/>
      <c r="L151" s="301"/>
      <c r="M151" s="301"/>
      <c r="N151" s="301"/>
      <c r="O151" s="301"/>
      <c r="P151" s="301"/>
      <c r="Q151" s="301"/>
      <c r="R151" s="301"/>
      <c r="S151" s="301"/>
    </row>
    <row r="152" spans="1:19" s="1" customFormat="1" ht="15.75">
      <c r="A152" s="298" t="s">
        <v>343</v>
      </c>
      <c r="B152" s="298"/>
      <c r="C152" s="298"/>
      <c r="D152" s="298"/>
      <c r="E152" s="298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</row>
    <row r="153" spans="1:19" s="1" customFormat="1" ht="15.75">
      <c r="A153" s="298" t="s">
        <v>72</v>
      </c>
      <c r="B153" s="298"/>
      <c r="C153" s="298"/>
      <c r="D153" s="298"/>
      <c r="E153" s="298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</row>
    <row r="154" spans="1:19" s="1" customFormat="1" ht="15.75">
      <c r="A154" s="310" t="s">
        <v>2</v>
      </c>
      <c r="B154" s="310"/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0"/>
      <c r="O154" s="310"/>
      <c r="P154" s="310"/>
      <c r="Q154" s="86"/>
    </row>
    <row r="155" spans="1:19" s="1" customFormat="1" ht="134.25" customHeight="1">
      <c r="A155" s="24"/>
      <c r="B155" s="295" t="s">
        <v>221</v>
      </c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</row>
    <row r="156" spans="1:19" s="1" customFormat="1" ht="18.75">
      <c r="A156" s="22"/>
      <c r="B156" s="284" t="s">
        <v>11</v>
      </c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5" t="s">
        <v>71</v>
      </c>
      <c r="N156" s="285"/>
      <c r="O156" s="285"/>
      <c r="P156" s="42" t="s">
        <v>12</v>
      </c>
      <c r="Q156" s="285" t="s">
        <v>79</v>
      </c>
      <c r="R156" s="285"/>
      <c r="S156" s="285"/>
    </row>
    <row r="157" spans="1:19" s="1" customFormat="1" ht="18.75">
      <c r="A157" s="22"/>
      <c r="B157" s="286" t="s">
        <v>20</v>
      </c>
      <c r="C157" s="286"/>
      <c r="D157" s="286"/>
      <c r="E157" s="286"/>
      <c r="F157" s="286"/>
      <c r="G157" s="286"/>
      <c r="H157" s="286"/>
      <c r="I157" s="292">
        <v>1</v>
      </c>
      <c r="J157" s="292"/>
      <c r="K157" s="251"/>
      <c r="L157" s="43" t="s">
        <v>19</v>
      </c>
      <c r="M157" s="43"/>
      <c r="N157" s="293" t="s">
        <v>13</v>
      </c>
      <c r="O157" s="293"/>
      <c r="P157" s="293"/>
      <c r="Q157" s="294" t="s">
        <v>67</v>
      </c>
      <c r="R157" s="294"/>
      <c r="S157" s="294"/>
    </row>
    <row r="158" spans="1:19" s="1" customFormat="1" ht="18.75">
      <c r="A158" s="22"/>
      <c r="B158" s="284" t="s">
        <v>16</v>
      </c>
      <c r="C158" s="284"/>
      <c r="D158" s="285" t="s">
        <v>28</v>
      </c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  <c r="S158" s="285"/>
    </row>
    <row r="159" spans="1:19" s="1" customFormat="1" ht="18.75">
      <c r="A159" s="22"/>
      <c r="B159" s="286" t="s">
        <v>15</v>
      </c>
      <c r="C159" s="286"/>
      <c r="D159" s="309" t="s">
        <v>78</v>
      </c>
      <c r="E159" s="309"/>
      <c r="F159" s="309"/>
      <c r="G159" s="309"/>
      <c r="H159" s="309"/>
      <c r="I159" s="309"/>
      <c r="J159" s="309"/>
      <c r="K159" s="309"/>
      <c r="L159" s="309"/>
      <c r="M159" s="309"/>
      <c r="N159" s="309"/>
      <c r="O159" s="309"/>
      <c r="P159" s="309"/>
      <c r="Q159" s="309"/>
      <c r="R159" s="309"/>
      <c r="S159" s="309"/>
    </row>
    <row r="160" spans="1:19" s="1" customFormat="1" ht="15.7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9" s="1" customFormat="1" ht="15.75">
      <c r="A161" s="36"/>
      <c r="B161" s="287" t="s">
        <v>22</v>
      </c>
      <c r="C161" s="287"/>
      <c r="D161" s="287"/>
      <c r="E161" s="287"/>
      <c r="F161" s="287"/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8"/>
      <c r="S161" s="21">
        <v>5</v>
      </c>
    </row>
    <row r="162" spans="1:19" s="1" customFormat="1" ht="15.7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1:19" s="1" customFormat="1" ht="15.75">
      <c r="A163" s="4"/>
      <c r="B163" s="4"/>
      <c r="C163" s="4"/>
      <c r="D163" s="289" t="s">
        <v>6</v>
      </c>
      <c r="E163" s="290"/>
      <c r="F163" s="290"/>
      <c r="G163" s="290"/>
      <c r="H163" s="290"/>
      <c r="I163" s="290"/>
      <c r="J163" s="290"/>
      <c r="K163" s="290"/>
      <c r="L163" s="290"/>
      <c r="M163" s="290"/>
      <c r="N163" s="290"/>
      <c r="O163" s="291"/>
      <c r="P163" s="8"/>
      <c r="Q163" s="287" t="s">
        <v>23</v>
      </c>
      <c r="R163" s="288"/>
      <c r="S163" s="21">
        <f>IF($S$107=2,1,ROUNDDOWN(S161*0.4,0))</f>
        <v>2</v>
      </c>
    </row>
    <row r="164" spans="1:19" s="1" customFormat="1" ht="184.5" customHeight="1">
      <c r="A164" s="5"/>
      <c r="B164" s="85"/>
      <c r="C164" s="84" t="s">
        <v>172</v>
      </c>
      <c r="D164" s="40" t="s">
        <v>319</v>
      </c>
      <c r="E164" s="40" t="s">
        <v>29</v>
      </c>
      <c r="F164" s="75" t="s">
        <v>335</v>
      </c>
      <c r="G164" s="40" t="s">
        <v>80</v>
      </c>
      <c r="H164" s="40" t="s">
        <v>81</v>
      </c>
      <c r="I164" s="40" t="s">
        <v>322</v>
      </c>
      <c r="J164" s="40" t="s">
        <v>345</v>
      </c>
      <c r="K164" s="40" t="s">
        <v>344</v>
      </c>
      <c r="L164" s="40" t="s">
        <v>346</v>
      </c>
      <c r="M164" s="40" t="s">
        <v>347</v>
      </c>
      <c r="N164" s="40" t="s">
        <v>348</v>
      </c>
      <c r="O164" s="15"/>
      <c r="P164" s="12"/>
      <c r="Q164" s="12"/>
    </row>
    <row r="165" spans="1:19" s="1" customFormat="1">
      <c r="A165" s="5"/>
      <c r="B165" s="302"/>
      <c r="C165" s="302"/>
      <c r="D165" s="289" t="s">
        <v>7</v>
      </c>
      <c r="E165" s="290"/>
      <c r="F165" s="290"/>
      <c r="G165" s="290"/>
      <c r="H165" s="290"/>
      <c r="I165" s="290"/>
      <c r="J165" s="290"/>
      <c r="K165" s="290"/>
      <c r="L165" s="290"/>
      <c r="M165" s="290"/>
      <c r="N165" s="290"/>
      <c r="O165" s="291"/>
      <c r="P165" s="13" t="s">
        <v>8</v>
      </c>
      <c r="Q165" s="30"/>
    </row>
    <row r="166" spans="1:19" s="1" customFormat="1">
      <c r="A166" s="5"/>
      <c r="B166" s="303"/>
      <c r="C166" s="303"/>
      <c r="D166" s="11">
        <v>1</v>
      </c>
      <c r="E166" s="6">
        <v>1</v>
      </c>
      <c r="F166" s="6">
        <v>1</v>
      </c>
      <c r="G166" s="6">
        <v>1</v>
      </c>
      <c r="H166" s="6">
        <v>1</v>
      </c>
      <c r="I166" s="6">
        <v>1</v>
      </c>
      <c r="J166" s="6">
        <v>3</v>
      </c>
      <c r="K166" s="6">
        <v>3</v>
      </c>
      <c r="L166" s="6">
        <v>3</v>
      </c>
      <c r="M166" s="6">
        <v>3</v>
      </c>
      <c r="N166" s="6">
        <v>3</v>
      </c>
      <c r="O166" s="6"/>
      <c r="P166" s="16">
        <f>SUM(D166:O166)</f>
        <v>21</v>
      </c>
      <c r="Q166" s="29"/>
    </row>
    <row r="167" spans="1:19" s="1" customFormat="1" ht="48">
      <c r="A167" s="17"/>
      <c r="B167" s="20" t="s">
        <v>3</v>
      </c>
      <c r="C167" s="20" t="s">
        <v>4</v>
      </c>
      <c r="D167" s="304" t="s">
        <v>5</v>
      </c>
      <c r="E167" s="305"/>
      <c r="F167" s="305"/>
      <c r="G167" s="305"/>
      <c r="H167" s="305"/>
      <c r="I167" s="305"/>
      <c r="J167" s="305"/>
      <c r="K167" s="305"/>
      <c r="L167" s="305"/>
      <c r="M167" s="305"/>
      <c r="N167" s="305"/>
      <c r="O167" s="306"/>
      <c r="P167" s="28" t="s">
        <v>17</v>
      </c>
      <c r="Q167" s="28" t="s">
        <v>21</v>
      </c>
      <c r="R167" s="28" t="s">
        <v>18</v>
      </c>
      <c r="S167" s="28" t="s">
        <v>10</v>
      </c>
    </row>
    <row r="168" spans="1:19" s="1" customFormat="1" ht="18.75">
      <c r="A168" s="7"/>
      <c r="B168" s="95">
        <v>1</v>
      </c>
      <c r="C168" s="61" t="s">
        <v>173</v>
      </c>
      <c r="D168" s="122">
        <v>90</v>
      </c>
      <c r="E168" s="122">
        <v>98</v>
      </c>
      <c r="F168" s="122">
        <v>90</v>
      </c>
      <c r="G168" s="122">
        <v>90</v>
      </c>
      <c r="H168" s="122">
        <v>90</v>
      </c>
      <c r="I168" s="122">
        <v>93</v>
      </c>
      <c r="J168" s="194">
        <v>94</v>
      </c>
      <c r="K168" s="194">
        <v>95</v>
      </c>
      <c r="L168" s="194">
        <v>90</v>
      </c>
      <c r="M168" s="194">
        <v>92</v>
      </c>
      <c r="N168" s="265">
        <v>93</v>
      </c>
      <c r="O168" s="48"/>
      <c r="P168" s="49">
        <f>((D168*$D$166+E168*$E$166+F168*$F$166+G168*$G$166+H168*$H$166+I168*$I$166+J168*$J$166+K168*$K$166+L168*$L$166+$M$166*M168+$N$166*N168+$O$166*O168)/$P$166)*0.9</f>
        <v>83.271428571428572</v>
      </c>
      <c r="Q168" s="49">
        <v>30</v>
      </c>
      <c r="R168" s="50">
        <f>Q168*0.1</f>
        <v>3</v>
      </c>
      <c r="S168" s="50">
        <f>P168+R168</f>
        <v>86.271428571428572</v>
      </c>
    </row>
    <row r="169" spans="1:19" s="1" customFormat="1" ht="19.5" thickBot="1">
      <c r="A169" s="7"/>
      <c r="B169" s="97">
        <v>2</v>
      </c>
      <c r="C169" s="100" t="s">
        <v>174</v>
      </c>
      <c r="D169" s="134">
        <v>80</v>
      </c>
      <c r="E169" s="134">
        <v>82</v>
      </c>
      <c r="F169" s="134">
        <v>82</v>
      </c>
      <c r="G169" s="134">
        <v>80</v>
      </c>
      <c r="H169" s="134">
        <v>85</v>
      </c>
      <c r="I169" s="134">
        <v>82</v>
      </c>
      <c r="J169" s="203">
        <v>85</v>
      </c>
      <c r="K169" s="203">
        <v>82</v>
      </c>
      <c r="L169" s="203">
        <v>85</v>
      </c>
      <c r="M169" s="203">
        <v>85</v>
      </c>
      <c r="N169" s="268">
        <v>82</v>
      </c>
      <c r="O169" s="91"/>
      <c r="P169" s="92">
        <f t="shared" ref="P169:P171" si="9">((D169*$D$166+E169*$E$166+F169*$F$166+G169*$G$166+H169*$H$166+I169*$I$166+J169*$J$166+K169*$K$166+L169*$L$166+$M$166*M169+$N$166*N169+$O$166*O169)/$P$166)*0.9</f>
        <v>74.914285714285725</v>
      </c>
      <c r="Q169" s="92"/>
      <c r="R169" s="93">
        <f>Q169*0.1</f>
        <v>0</v>
      </c>
      <c r="S169" s="93">
        <f>P169+R169</f>
        <v>74.914285714285725</v>
      </c>
    </row>
    <row r="170" spans="1:19" s="1" customFormat="1" ht="18.75">
      <c r="A170" s="7"/>
      <c r="B170" s="269">
        <v>3</v>
      </c>
      <c r="C170" s="82" t="s">
        <v>350</v>
      </c>
      <c r="D170" s="127">
        <v>82</v>
      </c>
      <c r="E170" s="127">
        <v>80</v>
      </c>
      <c r="F170" s="127">
        <v>80</v>
      </c>
      <c r="G170" s="127">
        <v>80</v>
      </c>
      <c r="H170" s="127">
        <v>80</v>
      </c>
      <c r="I170" s="127">
        <v>80</v>
      </c>
      <c r="J170" s="199">
        <v>82</v>
      </c>
      <c r="K170" s="199">
        <v>82</v>
      </c>
      <c r="L170" s="199">
        <v>85</v>
      </c>
      <c r="M170" s="199">
        <v>82</v>
      </c>
      <c r="N170" s="266">
        <v>82</v>
      </c>
      <c r="O170" s="53"/>
      <c r="P170" s="54">
        <f t="shared" si="9"/>
        <v>73.757142857142853</v>
      </c>
      <c r="Q170" s="54"/>
      <c r="R170" s="267">
        <f t="shared" ref="R170:R171" si="10">Q170*0.1</f>
        <v>0</v>
      </c>
      <c r="S170" s="267">
        <f t="shared" ref="S170:S171" si="11">P170+R170</f>
        <v>73.757142857142853</v>
      </c>
    </row>
    <row r="171" spans="1:19" s="1" customFormat="1" ht="18.75">
      <c r="A171" s="7"/>
      <c r="B171" s="47">
        <v>4</v>
      </c>
      <c r="C171" s="61" t="s">
        <v>349</v>
      </c>
      <c r="D171" s="122">
        <v>82</v>
      </c>
      <c r="E171" s="122">
        <v>80</v>
      </c>
      <c r="F171" s="122">
        <v>80</v>
      </c>
      <c r="G171" s="122">
        <v>80</v>
      </c>
      <c r="H171" s="122">
        <v>80</v>
      </c>
      <c r="I171" s="122">
        <v>80</v>
      </c>
      <c r="J171" s="194">
        <v>82</v>
      </c>
      <c r="K171" s="194">
        <v>82</v>
      </c>
      <c r="L171" s="194">
        <v>80</v>
      </c>
      <c r="M171" s="194">
        <v>82</v>
      </c>
      <c r="N171" s="265">
        <v>80</v>
      </c>
      <c r="O171" s="48"/>
      <c r="P171" s="49">
        <f t="shared" si="9"/>
        <v>72.857142857142861</v>
      </c>
      <c r="Q171" s="49"/>
      <c r="R171" s="50">
        <f t="shared" si="10"/>
        <v>0</v>
      </c>
      <c r="S171" s="50">
        <f t="shared" si="11"/>
        <v>72.857142857142861</v>
      </c>
    </row>
    <row r="172" spans="1:19" s="1" customFormat="1" ht="18.75" hidden="1">
      <c r="A172" s="7"/>
      <c r="B172" s="64"/>
      <c r="C172" s="61"/>
      <c r="D172" s="122"/>
      <c r="E172" s="122"/>
      <c r="F172" s="122"/>
      <c r="G172" s="122"/>
      <c r="H172" s="148"/>
      <c r="I172" s="122"/>
      <c r="J172" s="265"/>
      <c r="K172" s="194"/>
      <c r="L172" s="194"/>
      <c r="M172" s="194"/>
      <c r="N172" s="265"/>
      <c r="O172" s="88"/>
      <c r="P172" s="70"/>
      <c r="Q172" s="70"/>
      <c r="R172" s="71"/>
      <c r="S172" s="71"/>
    </row>
    <row r="173" spans="1:19" s="1" customFormat="1" ht="15.75" hidden="1">
      <c r="P173" s="33"/>
      <c r="Q173" s="35"/>
      <c r="R173" s="32"/>
      <c r="S173" s="31"/>
    </row>
    <row r="174" spans="1:19" s="1" customFormat="1" ht="15.75">
      <c r="P174" s="33"/>
      <c r="Q174" s="35"/>
      <c r="R174" s="32"/>
      <c r="S174" s="31"/>
    </row>
    <row r="175" spans="1:19" s="1" customFormat="1" ht="15.75">
      <c r="A175" s="307" t="s">
        <v>228</v>
      </c>
      <c r="B175" s="307"/>
      <c r="C175" s="307"/>
      <c r="D175" s="307"/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07"/>
      <c r="Q175" s="307"/>
      <c r="R175" s="307"/>
      <c r="S175" s="307"/>
    </row>
    <row r="176" spans="1:19" s="1" customFormat="1" ht="15.75">
      <c r="A176" s="112"/>
      <c r="B176" s="112"/>
      <c r="C176" s="112"/>
      <c r="D176" s="112"/>
      <c r="E176" s="112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</row>
    <row r="177" spans="1:19" s="1" customFormat="1" ht="15.75">
      <c r="A177" s="308" t="s">
        <v>9</v>
      </c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  <c r="R177" s="308"/>
      <c r="S177" s="308"/>
    </row>
    <row r="178" spans="1:19" s="1" customFormat="1" ht="15.75">
      <c r="A178" s="299" t="s">
        <v>220</v>
      </c>
      <c r="B178" s="299"/>
      <c r="C178" s="299"/>
      <c r="D178" s="299"/>
      <c r="E178" s="299"/>
      <c r="F178" s="299"/>
      <c r="G178" s="299"/>
      <c r="H178" s="299"/>
      <c r="I178" s="299"/>
      <c r="J178" s="299"/>
      <c r="K178" s="299"/>
      <c r="L178" s="299"/>
      <c r="M178" s="299"/>
      <c r="N178" s="299"/>
      <c r="O178" s="299"/>
      <c r="P178" s="299"/>
      <c r="Q178" s="299"/>
      <c r="R178" s="299"/>
      <c r="S178" s="299"/>
    </row>
    <row r="179" spans="1:19" s="1" customFormat="1" ht="15.75">
      <c r="A179" s="299"/>
      <c r="B179" s="299"/>
      <c r="C179" s="299"/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</row>
    <row r="180" spans="1:19" s="1" customFormat="1" ht="15.75">
      <c r="A180" s="299" t="s">
        <v>222</v>
      </c>
      <c r="B180" s="299"/>
      <c r="C180" s="299"/>
      <c r="D180" s="299"/>
      <c r="E180" s="299"/>
      <c r="F180" s="299"/>
      <c r="G180" s="299"/>
      <c r="H180" s="299"/>
      <c r="I180" s="299"/>
      <c r="J180" s="299"/>
      <c r="K180" s="299"/>
      <c r="L180" s="299"/>
      <c r="M180" s="299"/>
      <c r="N180" s="299"/>
      <c r="O180" s="299"/>
      <c r="P180" s="299"/>
      <c r="Q180" s="299"/>
      <c r="R180" s="299"/>
      <c r="S180" s="299"/>
    </row>
    <row r="181" spans="1:19" s="1" customFormat="1" ht="15.75">
      <c r="A181" s="300"/>
      <c r="B181" s="300"/>
      <c r="C181" s="300"/>
      <c r="D181" s="300"/>
      <c r="E181" s="300"/>
      <c r="F181" s="300"/>
      <c r="G181" s="300"/>
      <c r="H181" s="300"/>
      <c r="I181" s="300"/>
      <c r="J181" s="300"/>
      <c r="K181" s="300"/>
      <c r="L181" s="300"/>
      <c r="M181" s="300"/>
      <c r="N181" s="300"/>
      <c r="O181" s="300"/>
      <c r="P181" s="300"/>
      <c r="Q181" s="300"/>
      <c r="R181" s="300"/>
      <c r="S181" s="300"/>
    </row>
    <row r="182" spans="1:19" s="1" customFormat="1" ht="15.75">
      <c r="A182" s="300" t="s">
        <v>223</v>
      </c>
      <c r="B182" s="300"/>
      <c r="C182" s="300"/>
      <c r="D182" s="300"/>
      <c r="E182" s="300"/>
      <c r="F182" s="300"/>
      <c r="G182" s="300"/>
      <c r="H182" s="300"/>
      <c r="I182" s="300"/>
      <c r="J182" s="300"/>
      <c r="K182" s="300"/>
      <c r="L182" s="300"/>
      <c r="M182" s="300"/>
      <c r="N182" s="300"/>
      <c r="O182" s="300"/>
      <c r="P182" s="300"/>
      <c r="Q182" s="300"/>
      <c r="R182" s="300"/>
      <c r="S182" s="300"/>
    </row>
    <row r="190" spans="1:19" s="1" customFormat="1" ht="15.75">
      <c r="A190" s="297" t="s">
        <v>0</v>
      </c>
      <c r="B190" s="297"/>
      <c r="C190" s="297"/>
      <c r="D190" s="297"/>
      <c r="E190" s="297"/>
      <c r="F190" s="297"/>
      <c r="G190" s="297"/>
      <c r="H190" s="297"/>
      <c r="I190" s="297"/>
      <c r="J190" s="297"/>
      <c r="K190" s="297"/>
      <c r="L190" s="297"/>
      <c r="M190" s="297"/>
      <c r="N190" s="297"/>
      <c r="O190" s="297"/>
      <c r="P190" s="297"/>
      <c r="Q190" s="297"/>
      <c r="R190" s="297"/>
      <c r="S190" s="297"/>
    </row>
    <row r="191" spans="1:19" s="1" customFormat="1" ht="15.75">
      <c r="A191" s="297" t="s">
        <v>1</v>
      </c>
      <c r="B191" s="297"/>
      <c r="C191" s="297"/>
      <c r="D191" s="297"/>
      <c r="E191" s="297"/>
      <c r="F191" s="297"/>
      <c r="G191" s="297"/>
      <c r="H191" s="297"/>
      <c r="I191" s="297"/>
      <c r="J191" s="297"/>
      <c r="K191" s="297"/>
      <c r="L191" s="297"/>
      <c r="M191" s="297"/>
      <c r="N191" s="297"/>
      <c r="O191" s="297"/>
      <c r="P191" s="297"/>
      <c r="Q191" s="297"/>
      <c r="R191" s="297"/>
      <c r="S191" s="297"/>
    </row>
    <row r="192" spans="1:19" s="1" customFormat="1" ht="15.75">
      <c r="A192" s="301" t="s">
        <v>40</v>
      </c>
      <c r="B192" s="301"/>
      <c r="C192" s="301"/>
      <c r="D192" s="301"/>
      <c r="E192" s="301"/>
      <c r="F192" s="301"/>
      <c r="G192" s="301"/>
      <c r="H192" s="301"/>
      <c r="I192" s="301"/>
      <c r="J192" s="301"/>
      <c r="K192" s="301"/>
      <c r="L192" s="301"/>
      <c r="M192" s="301"/>
      <c r="N192" s="301"/>
      <c r="O192" s="301"/>
      <c r="P192" s="301"/>
      <c r="Q192" s="301"/>
      <c r="R192" s="301"/>
      <c r="S192" s="301"/>
    </row>
    <row r="193" spans="1:19" s="1" customFormat="1" ht="15.75">
      <c r="A193" s="298" t="s">
        <v>351</v>
      </c>
      <c r="B193" s="298"/>
      <c r="C193" s="298"/>
      <c r="D193" s="298"/>
      <c r="E193" s="298"/>
      <c r="F193" s="298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  <c r="Q193" s="298"/>
      <c r="R193" s="298"/>
      <c r="S193" s="298"/>
    </row>
    <row r="194" spans="1:19" s="1" customFormat="1" ht="15.75">
      <c r="A194" s="298" t="s">
        <v>72</v>
      </c>
      <c r="B194" s="298"/>
      <c r="C194" s="298"/>
      <c r="D194" s="298"/>
      <c r="E194" s="298"/>
      <c r="F194" s="298"/>
      <c r="G194" s="298"/>
      <c r="H194" s="298"/>
      <c r="I194" s="298"/>
      <c r="J194" s="298"/>
      <c r="K194" s="298"/>
      <c r="L194" s="298"/>
      <c r="M194" s="298"/>
      <c r="N194" s="298"/>
      <c r="O194" s="298"/>
      <c r="P194" s="298"/>
      <c r="Q194" s="298"/>
      <c r="R194" s="298"/>
      <c r="S194" s="298"/>
    </row>
    <row r="195" spans="1:19" s="1" customFormat="1" ht="15.75">
      <c r="A195" s="310" t="s">
        <v>2</v>
      </c>
      <c r="B195" s="310"/>
      <c r="C195" s="310"/>
      <c r="D195" s="310"/>
      <c r="E195" s="310"/>
      <c r="F195" s="310"/>
      <c r="G195" s="310"/>
      <c r="H195" s="310"/>
      <c r="I195" s="310"/>
      <c r="J195" s="310"/>
      <c r="K195" s="310"/>
      <c r="L195" s="310"/>
      <c r="M195" s="310"/>
      <c r="N195" s="310"/>
      <c r="O195" s="310"/>
      <c r="P195" s="310"/>
      <c r="Q195" s="59"/>
    </row>
    <row r="196" spans="1:19" s="1" customFormat="1" ht="132" customHeight="1">
      <c r="A196" s="24"/>
      <c r="B196" s="295" t="s">
        <v>221</v>
      </c>
      <c r="C196" s="296"/>
      <c r="D196" s="296"/>
      <c r="E196" s="296"/>
      <c r="F196" s="296"/>
      <c r="G196" s="296"/>
      <c r="H196" s="296"/>
      <c r="I196" s="296"/>
      <c r="J196" s="296"/>
      <c r="K196" s="296"/>
      <c r="L196" s="296"/>
      <c r="M196" s="296"/>
      <c r="N196" s="296"/>
      <c r="O196" s="296"/>
      <c r="P196" s="296"/>
      <c r="Q196" s="296"/>
      <c r="R196" s="296"/>
      <c r="S196" s="296"/>
    </row>
    <row r="197" spans="1:19" s="1" customFormat="1" ht="18.75">
      <c r="A197" s="22"/>
      <c r="B197" s="284" t="s">
        <v>11</v>
      </c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5" t="s">
        <v>71</v>
      </c>
      <c r="N197" s="285"/>
      <c r="O197" s="285"/>
      <c r="P197" s="42" t="s">
        <v>12</v>
      </c>
      <c r="Q197" s="285" t="s">
        <v>79</v>
      </c>
      <c r="R197" s="285"/>
      <c r="S197" s="285"/>
    </row>
    <row r="198" spans="1:19" s="1" customFormat="1" ht="18.75">
      <c r="A198" s="22"/>
      <c r="B198" s="286" t="s">
        <v>20</v>
      </c>
      <c r="C198" s="286"/>
      <c r="D198" s="286"/>
      <c r="E198" s="286"/>
      <c r="F198" s="286"/>
      <c r="G198" s="286"/>
      <c r="H198" s="286"/>
      <c r="I198" s="292">
        <v>1</v>
      </c>
      <c r="J198" s="292"/>
      <c r="K198" s="251"/>
      <c r="L198" s="43" t="s">
        <v>19</v>
      </c>
      <c r="M198" s="43"/>
      <c r="N198" s="293" t="s">
        <v>13</v>
      </c>
      <c r="O198" s="293"/>
      <c r="P198" s="293"/>
      <c r="Q198" s="294" t="s">
        <v>67</v>
      </c>
      <c r="R198" s="294"/>
      <c r="S198" s="294"/>
    </row>
    <row r="199" spans="1:19" s="1" customFormat="1" ht="18.75">
      <c r="A199" s="22"/>
      <c r="B199" s="284" t="s">
        <v>16</v>
      </c>
      <c r="C199" s="284"/>
      <c r="D199" s="285" t="s">
        <v>70</v>
      </c>
      <c r="E199" s="285"/>
      <c r="F199" s="285"/>
      <c r="G199" s="285"/>
      <c r="H199" s="285"/>
      <c r="I199" s="285"/>
      <c r="J199" s="285"/>
      <c r="K199" s="285"/>
      <c r="L199" s="285"/>
      <c r="M199" s="285"/>
      <c r="N199" s="285"/>
      <c r="O199" s="285"/>
      <c r="P199" s="285"/>
      <c r="Q199" s="285"/>
      <c r="R199" s="285"/>
      <c r="S199" s="285"/>
    </row>
    <row r="200" spans="1:19" s="1" customFormat="1" ht="18.75">
      <c r="A200" s="22"/>
      <c r="B200" s="286" t="s">
        <v>15</v>
      </c>
      <c r="C200" s="286"/>
      <c r="D200" s="309"/>
      <c r="E200" s="309"/>
      <c r="F200" s="309"/>
      <c r="G200" s="309"/>
      <c r="H200" s="309"/>
      <c r="I200" s="309"/>
      <c r="J200" s="309"/>
      <c r="K200" s="309"/>
      <c r="L200" s="309"/>
      <c r="M200" s="309"/>
      <c r="N200" s="309"/>
      <c r="O200" s="309"/>
      <c r="P200" s="309"/>
      <c r="Q200" s="309"/>
      <c r="R200" s="309"/>
      <c r="S200" s="309"/>
    </row>
    <row r="201" spans="1:19" s="1" customFormat="1" ht="15.7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1:19" s="1" customFormat="1" ht="15.75">
      <c r="A202" s="36"/>
      <c r="B202" s="287" t="s">
        <v>22</v>
      </c>
      <c r="C202" s="287"/>
      <c r="D202" s="287"/>
      <c r="E202" s="287"/>
      <c r="F202" s="287"/>
      <c r="G202" s="287"/>
      <c r="H202" s="287"/>
      <c r="I202" s="287"/>
      <c r="J202" s="287"/>
      <c r="K202" s="287"/>
      <c r="L202" s="287"/>
      <c r="M202" s="287"/>
      <c r="N202" s="287"/>
      <c r="O202" s="287"/>
      <c r="P202" s="287"/>
      <c r="Q202" s="287"/>
      <c r="R202" s="288"/>
      <c r="S202" s="21">
        <v>1</v>
      </c>
    </row>
    <row r="203" spans="1:19" s="1" customFormat="1" ht="15.7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1:19" s="1" customFormat="1" ht="15.75">
      <c r="A204" s="4"/>
      <c r="B204" s="4"/>
      <c r="C204" s="4"/>
      <c r="D204" s="289" t="s">
        <v>6</v>
      </c>
      <c r="E204" s="290"/>
      <c r="F204" s="290"/>
      <c r="G204" s="290"/>
      <c r="H204" s="290"/>
      <c r="I204" s="290"/>
      <c r="J204" s="290"/>
      <c r="K204" s="290"/>
      <c r="L204" s="290"/>
      <c r="M204" s="290"/>
      <c r="N204" s="290"/>
      <c r="O204" s="291"/>
      <c r="P204" s="8"/>
      <c r="Q204" s="287" t="s">
        <v>23</v>
      </c>
      <c r="R204" s="288"/>
      <c r="S204" s="21">
        <f>IF($S$202=2,1,ROUNDDOWN(S202*0.4,0))</f>
        <v>0</v>
      </c>
    </row>
    <row r="205" spans="1:19" s="1" customFormat="1" ht="154.5" customHeight="1">
      <c r="A205" s="5"/>
      <c r="B205" s="57"/>
      <c r="C205" s="58" t="s">
        <v>176</v>
      </c>
      <c r="D205" s="40" t="s">
        <v>319</v>
      </c>
      <c r="E205" s="40" t="s">
        <v>352</v>
      </c>
      <c r="F205" s="75" t="s">
        <v>353</v>
      </c>
      <c r="G205" s="75" t="s">
        <v>335</v>
      </c>
      <c r="H205" s="40" t="s">
        <v>80</v>
      </c>
      <c r="I205" s="40" t="s">
        <v>81</v>
      </c>
      <c r="J205" s="40" t="s">
        <v>322</v>
      </c>
      <c r="K205" s="40" t="s">
        <v>354</v>
      </c>
      <c r="L205" s="40" t="s">
        <v>355</v>
      </c>
      <c r="M205" s="40" t="s">
        <v>150</v>
      </c>
      <c r="N205" s="40" t="s">
        <v>356</v>
      </c>
      <c r="O205" s="40" t="s">
        <v>357</v>
      </c>
      <c r="P205" s="12"/>
      <c r="Q205" s="12"/>
    </row>
    <row r="206" spans="1:19" s="1" customFormat="1">
      <c r="A206" s="5"/>
      <c r="B206" s="302"/>
      <c r="C206" s="302"/>
      <c r="D206" s="289" t="s">
        <v>7</v>
      </c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91"/>
      <c r="P206" s="13" t="s">
        <v>8</v>
      </c>
      <c r="Q206" s="30"/>
    </row>
    <row r="207" spans="1:19" s="1" customFormat="1">
      <c r="A207" s="5"/>
      <c r="B207" s="303"/>
      <c r="C207" s="303"/>
      <c r="D207" s="11">
        <v>1</v>
      </c>
      <c r="E207" s="6">
        <v>1</v>
      </c>
      <c r="F207" s="6">
        <v>1</v>
      </c>
      <c r="G207" s="6">
        <v>1</v>
      </c>
      <c r="H207" s="6">
        <v>1</v>
      </c>
      <c r="I207" s="6">
        <v>1</v>
      </c>
      <c r="J207" s="6">
        <v>1</v>
      </c>
      <c r="K207" s="6">
        <v>3</v>
      </c>
      <c r="L207" s="6">
        <v>3</v>
      </c>
      <c r="M207" s="6">
        <v>3</v>
      </c>
      <c r="N207" s="6">
        <v>3</v>
      </c>
      <c r="O207" s="6">
        <v>3</v>
      </c>
      <c r="P207" s="16">
        <f>SUM(D$207:O$207)</f>
        <v>22</v>
      </c>
      <c r="Q207" s="29"/>
    </row>
    <row r="208" spans="1:19" s="1" customFormat="1" ht="48">
      <c r="A208" s="17"/>
      <c r="B208" s="60" t="s">
        <v>3</v>
      </c>
      <c r="C208" s="60" t="s">
        <v>4</v>
      </c>
      <c r="D208" s="318" t="s">
        <v>5</v>
      </c>
      <c r="E208" s="319"/>
      <c r="F208" s="319"/>
      <c r="G208" s="319"/>
      <c r="H208" s="319"/>
      <c r="I208" s="319"/>
      <c r="J208" s="319"/>
      <c r="K208" s="319"/>
      <c r="L208" s="319"/>
      <c r="M208" s="319"/>
      <c r="N208" s="319"/>
      <c r="O208" s="320"/>
      <c r="P208" s="46" t="s">
        <v>17</v>
      </c>
      <c r="Q208" s="46" t="s">
        <v>21</v>
      </c>
      <c r="R208" s="46" t="s">
        <v>18</v>
      </c>
      <c r="S208" s="46" t="s">
        <v>10</v>
      </c>
    </row>
    <row r="209" spans="1:19" s="1" customFormat="1" ht="18.75">
      <c r="A209" s="7"/>
      <c r="B209" s="69">
        <v>1</v>
      </c>
      <c r="C209" s="61" t="s">
        <v>175</v>
      </c>
      <c r="D209" s="122">
        <v>90</v>
      </c>
      <c r="E209" s="122">
        <v>95</v>
      </c>
      <c r="F209" s="122">
        <v>90</v>
      </c>
      <c r="G209" s="122">
        <v>85</v>
      </c>
      <c r="H209" s="122">
        <v>90</v>
      </c>
      <c r="I209" s="270">
        <v>92</v>
      </c>
      <c r="J209" s="122">
        <v>85</v>
      </c>
      <c r="K209" s="122">
        <v>90</v>
      </c>
      <c r="L209" s="194">
        <v>90</v>
      </c>
      <c r="M209" s="243">
        <v>82</v>
      </c>
      <c r="N209" s="243">
        <v>90</v>
      </c>
      <c r="O209" s="194">
        <v>90</v>
      </c>
      <c r="P209" s="34">
        <f>((D209*$D$207+E209*$E$207+F209*$F$207+G209*$G$207+H209*$H$207+I209*$I$207+J209*$J$207+K209*$K$207+L209*$L$207+$M$207*M209+$N$207*N209+$O$207*O209)/$P$207)*0.9</f>
        <v>79.895454545454541</v>
      </c>
      <c r="Q209" s="34"/>
      <c r="R209" s="41">
        <f>Q209*0.1</f>
        <v>0</v>
      </c>
      <c r="S209" s="41">
        <f>P209+R209</f>
        <v>79.895454545454541</v>
      </c>
    </row>
    <row r="210" spans="1:19" s="1" customFormat="1" ht="15.75">
      <c r="P210" s="33"/>
      <c r="Q210" s="35"/>
      <c r="R210" s="32"/>
      <c r="S210" s="31"/>
    </row>
    <row r="211" spans="1:19" s="1" customFormat="1" ht="15.75">
      <c r="P211" s="33"/>
      <c r="Q211" s="35"/>
      <c r="R211" s="32"/>
      <c r="S211" s="31"/>
    </row>
    <row r="212" spans="1:19" s="1" customFormat="1" ht="15.75">
      <c r="A212" s="307" t="s">
        <v>228</v>
      </c>
      <c r="B212" s="307"/>
      <c r="C212" s="307"/>
      <c r="D212" s="307"/>
      <c r="E212" s="307"/>
      <c r="F212" s="307"/>
      <c r="G212" s="307"/>
      <c r="H212" s="307"/>
      <c r="I212" s="307"/>
      <c r="J212" s="307"/>
      <c r="K212" s="307"/>
      <c r="L212" s="307"/>
      <c r="M212" s="307"/>
      <c r="N212" s="307"/>
      <c r="O212" s="307"/>
      <c r="P212" s="307"/>
      <c r="Q212" s="307"/>
      <c r="R212" s="307"/>
      <c r="S212" s="307"/>
    </row>
    <row r="213" spans="1:19" s="1" customFormat="1" ht="15.75">
      <c r="A213" s="112"/>
      <c r="B213" s="112"/>
      <c r="C213" s="112"/>
      <c r="D213" s="112"/>
      <c r="E213" s="112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</row>
    <row r="214" spans="1:19" s="1" customFormat="1" ht="15.75">
      <c r="A214" s="308" t="s">
        <v>9</v>
      </c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08"/>
      <c r="O214" s="308"/>
      <c r="P214" s="308"/>
      <c r="Q214" s="308"/>
      <c r="R214" s="308"/>
      <c r="S214" s="308"/>
    </row>
    <row r="215" spans="1:19" s="1" customFormat="1" ht="15.75">
      <c r="A215" s="299" t="s">
        <v>220</v>
      </c>
      <c r="B215" s="299"/>
      <c r="C215" s="299"/>
      <c r="D215" s="299"/>
      <c r="E215" s="299"/>
      <c r="F215" s="299"/>
      <c r="G215" s="299"/>
      <c r="H215" s="299"/>
      <c r="I215" s="299"/>
      <c r="J215" s="299"/>
      <c r="K215" s="299"/>
      <c r="L215" s="299"/>
      <c r="M215" s="299"/>
      <c r="N215" s="299"/>
      <c r="O215" s="299"/>
      <c r="P215" s="299"/>
      <c r="Q215" s="299"/>
      <c r="R215" s="299"/>
      <c r="S215" s="299"/>
    </row>
    <row r="216" spans="1:19" s="1" customFormat="1" ht="15.75">
      <c r="A216" s="299"/>
      <c r="B216" s="299"/>
      <c r="C216" s="299"/>
      <c r="D216" s="299"/>
      <c r="E216" s="299"/>
      <c r="F216" s="299"/>
      <c r="G216" s="299"/>
      <c r="H216" s="299"/>
      <c r="I216" s="299"/>
      <c r="J216" s="299"/>
      <c r="K216" s="299"/>
      <c r="L216" s="299"/>
      <c r="M216" s="299"/>
      <c r="N216" s="299"/>
      <c r="O216" s="299"/>
      <c r="P216" s="299"/>
      <c r="Q216" s="299"/>
      <c r="R216" s="299"/>
      <c r="S216" s="299"/>
    </row>
    <row r="217" spans="1:19" s="1" customFormat="1" ht="15.75">
      <c r="A217" s="299" t="s">
        <v>222</v>
      </c>
      <c r="B217" s="299"/>
      <c r="C217" s="299"/>
      <c r="D217" s="299"/>
      <c r="E217" s="299"/>
      <c r="F217" s="299"/>
      <c r="G217" s="299"/>
      <c r="H217" s="299"/>
      <c r="I217" s="299"/>
      <c r="J217" s="299"/>
      <c r="K217" s="299"/>
      <c r="L217" s="299"/>
      <c r="M217" s="299"/>
      <c r="N217" s="299"/>
      <c r="O217" s="299"/>
      <c r="P217" s="299"/>
      <c r="Q217" s="299"/>
      <c r="R217" s="299"/>
      <c r="S217" s="299"/>
    </row>
    <row r="218" spans="1:19" s="1" customFormat="1" ht="15.75">
      <c r="A218" s="300"/>
      <c r="B218" s="300"/>
      <c r="C218" s="300"/>
      <c r="D218" s="300"/>
      <c r="E218" s="300"/>
      <c r="F218" s="300"/>
      <c r="G218" s="300"/>
      <c r="H218" s="300"/>
      <c r="I218" s="300"/>
      <c r="J218" s="300"/>
      <c r="K218" s="300"/>
      <c r="L218" s="300"/>
      <c r="M218" s="300"/>
      <c r="N218" s="300"/>
      <c r="O218" s="300"/>
      <c r="P218" s="300"/>
      <c r="Q218" s="300"/>
      <c r="R218" s="300"/>
      <c r="S218" s="300"/>
    </row>
    <row r="219" spans="1:19" s="1" customFormat="1" ht="15.75">
      <c r="A219" s="300" t="s">
        <v>223</v>
      </c>
      <c r="B219" s="300"/>
      <c r="C219" s="300"/>
      <c r="D219" s="300"/>
      <c r="E219" s="300"/>
      <c r="F219" s="300"/>
      <c r="G219" s="300"/>
      <c r="H219" s="300"/>
      <c r="I219" s="300"/>
      <c r="J219" s="300"/>
      <c r="K219" s="300"/>
      <c r="L219" s="300"/>
      <c r="M219" s="300"/>
      <c r="N219" s="300"/>
      <c r="O219" s="300"/>
      <c r="P219" s="300"/>
      <c r="Q219" s="300"/>
      <c r="R219" s="300"/>
      <c r="S219" s="300"/>
    </row>
    <row r="227" spans="1:19" ht="15.75">
      <c r="A227" s="297" t="s">
        <v>0</v>
      </c>
      <c r="B227" s="297"/>
      <c r="C227" s="297"/>
      <c r="D227" s="297"/>
      <c r="E227" s="297"/>
      <c r="F227" s="297"/>
      <c r="G227" s="297"/>
      <c r="H227" s="297"/>
      <c r="I227" s="297"/>
      <c r="J227" s="297"/>
      <c r="K227" s="297"/>
      <c r="L227" s="297"/>
      <c r="M227" s="297"/>
      <c r="N227" s="297"/>
      <c r="O227" s="297"/>
      <c r="P227" s="297"/>
      <c r="Q227" s="297"/>
      <c r="R227" s="297"/>
      <c r="S227" s="297"/>
    </row>
    <row r="228" spans="1:19" ht="15.75">
      <c r="A228" s="297" t="s">
        <v>1</v>
      </c>
      <c r="B228" s="297"/>
      <c r="C228" s="297"/>
      <c r="D228" s="297"/>
      <c r="E228" s="297"/>
      <c r="F228" s="297"/>
      <c r="G228" s="297"/>
      <c r="H228" s="297"/>
      <c r="I228" s="297"/>
      <c r="J228" s="297"/>
      <c r="K228" s="297"/>
      <c r="L228" s="297"/>
      <c r="M228" s="297"/>
      <c r="N228" s="297"/>
      <c r="O228" s="297"/>
      <c r="P228" s="297"/>
      <c r="Q228" s="297"/>
      <c r="R228" s="297"/>
      <c r="S228" s="297"/>
    </row>
    <row r="229" spans="1:19" ht="15.75">
      <c r="A229" s="301" t="s">
        <v>40</v>
      </c>
      <c r="B229" s="301"/>
      <c r="C229" s="301"/>
      <c r="D229" s="301"/>
      <c r="E229" s="301"/>
      <c r="F229" s="301"/>
      <c r="G229" s="301"/>
      <c r="H229" s="301"/>
      <c r="I229" s="301"/>
      <c r="J229" s="301"/>
      <c r="K229" s="301"/>
      <c r="L229" s="301"/>
      <c r="M229" s="301"/>
      <c r="N229" s="301"/>
      <c r="O229" s="301"/>
      <c r="P229" s="301"/>
      <c r="Q229" s="301"/>
      <c r="R229" s="301"/>
      <c r="S229" s="301"/>
    </row>
    <row r="230" spans="1:19" ht="15.75">
      <c r="A230" s="298" t="s">
        <v>358</v>
      </c>
      <c r="B230" s="298"/>
      <c r="C230" s="298"/>
      <c r="D230" s="298"/>
      <c r="E230" s="298"/>
      <c r="F230" s="298"/>
      <c r="G230" s="298"/>
      <c r="H230" s="298"/>
      <c r="I230" s="298"/>
      <c r="J230" s="298"/>
      <c r="K230" s="298"/>
      <c r="L230" s="298"/>
      <c r="M230" s="298"/>
      <c r="N230" s="298"/>
      <c r="O230" s="298"/>
      <c r="P230" s="298"/>
      <c r="Q230" s="298"/>
      <c r="R230" s="298"/>
      <c r="S230" s="298"/>
    </row>
    <row r="231" spans="1:19" ht="15.75">
      <c r="A231" s="298" t="s">
        <v>72</v>
      </c>
      <c r="B231" s="298"/>
      <c r="C231" s="298"/>
      <c r="D231" s="298"/>
      <c r="E231" s="298"/>
      <c r="F231" s="298"/>
      <c r="G231" s="298"/>
      <c r="H231" s="298"/>
      <c r="I231" s="298"/>
      <c r="J231" s="298"/>
      <c r="K231" s="298"/>
      <c r="L231" s="298"/>
      <c r="M231" s="298"/>
      <c r="N231" s="298"/>
      <c r="O231" s="298"/>
      <c r="P231" s="298"/>
      <c r="Q231" s="298"/>
      <c r="R231" s="298"/>
      <c r="S231" s="298"/>
    </row>
    <row r="232" spans="1:19" ht="15.75">
      <c r="A232" s="310" t="s">
        <v>2</v>
      </c>
      <c r="B232" s="310"/>
      <c r="C232" s="310"/>
      <c r="D232" s="310"/>
      <c r="E232" s="310"/>
      <c r="F232" s="310"/>
      <c r="G232" s="310"/>
      <c r="H232" s="310"/>
      <c r="I232" s="310"/>
      <c r="J232" s="310"/>
      <c r="K232" s="310"/>
      <c r="L232" s="310"/>
      <c r="M232" s="310"/>
      <c r="N232" s="310"/>
      <c r="O232" s="310"/>
      <c r="P232" s="310"/>
      <c r="Q232" s="86"/>
    </row>
    <row r="233" spans="1:19" ht="133.5" customHeight="1">
      <c r="A233" s="24"/>
      <c r="B233" s="295" t="s">
        <v>221</v>
      </c>
      <c r="C233" s="296"/>
      <c r="D233" s="296"/>
      <c r="E233" s="296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</row>
    <row r="234" spans="1:19" ht="18.75">
      <c r="A234" s="22"/>
      <c r="B234" s="284" t="s">
        <v>11</v>
      </c>
      <c r="C234" s="28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5" t="s">
        <v>71</v>
      </c>
      <c r="N234" s="285"/>
      <c r="O234" s="285"/>
      <c r="P234" s="42" t="s">
        <v>12</v>
      </c>
      <c r="Q234" s="285" t="s">
        <v>79</v>
      </c>
      <c r="R234" s="285"/>
      <c r="S234" s="285"/>
    </row>
    <row r="235" spans="1:19" ht="18.75">
      <c r="A235" s="22"/>
      <c r="B235" s="286" t="s">
        <v>20</v>
      </c>
      <c r="C235" s="286"/>
      <c r="D235" s="286"/>
      <c r="E235" s="286"/>
      <c r="F235" s="286"/>
      <c r="G235" s="286"/>
      <c r="H235" s="286"/>
      <c r="I235" s="292">
        <v>1</v>
      </c>
      <c r="J235" s="292"/>
      <c r="K235" s="251"/>
      <c r="L235" s="43" t="s">
        <v>19</v>
      </c>
      <c r="M235" s="43"/>
      <c r="N235" s="293" t="s">
        <v>13</v>
      </c>
      <c r="O235" s="293"/>
      <c r="P235" s="293"/>
      <c r="Q235" s="294" t="s">
        <v>67</v>
      </c>
      <c r="R235" s="294"/>
      <c r="S235" s="294"/>
    </row>
    <row r="236" spans="1:19" ht="18.75">
      <c r="A236" s="22"/>
      <c r="B236" s="284" t="s">
        <v>16</v>
      </c>
      <c r="C236" s="284"/>
      <c r="D236" s="285" t="s">
        <v>27</v>
      </c>
      <c r="E236" s="285"/>
      <c r="F236" s="285"/>
      <c r="G236" s="285"/>
      <c r="H236" s="285"/>
      <c r="I236" s="285"/>
      <c r="J236" s="285"/>
      <c r="K236" s="285"/>
      <c r="L236" s="285"/>
      <c r="M236" s="285"/>
      <c r="N236" s="285"/>
      <c r="O236" s="285"/>
      <c r="P236" s="285"/>
      <c r="Q236" s="285"/>
      <c r="R236" s="285"/>
      <c r="S236" s="285"/>
    </row>
    <row r="237" spans="1:19" ht="18.75">
      <c r="A237" s="22"/>
      <c r="B237" s="286" t="s">
        <v>15</v>
      </c>
      <c r="C237" s="286"/>
      <c r="D237" s="309"/>
      <c r="E237" s="309"/>
      <c r="F237" s="309"/>
      <c r="G237" s="309"/>
      <c r="H237" s="309"/>
      <c r="I237" s="309"/>
      <c r="J237" s="309"/>
      <c r="K237" s="309"/>
      <c r="L237" s="309"/>
      <c r="M237" s="309"/>
      <c r="N237" s="309"/>
      <c r="O237" s="309"/>
      <c r="P237" s="309"/>
      <c r="Q237" s="309"/>
      <c r="R237" s="309"/>
      <c r="S237" s="309"/>
    </row>
    <row r="238" spans="1:19" ht="15.7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</row>
    <row r="239" spans="1:19" ht="15.75">
      <c r="A239" s="36"/>
      <c r="B239" s="287" t="s">
        <v>22</v>
      </c>
      <c r="C239" s="287"/>
      <c r="D239" s="287"/>
      <c r="E239" s="287"/>
      <c r="F239" s="287"/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8"/>
      <c r="S239" s="21">
        <v>11</v>
      </c>
    </row>
    <row r="240" spans="1:19" ht="15.7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</row>
    <row r="241" spans="1:19" ht="15.75">
      <c r="A241" s="4"/>
      <c r="B241" s="4"/>
      <c r="C241" s="4"/>
      <c r="D241" s="289" t="s">
        <v>6</v>
      </c>
      <c r="E241" s="290"/>
      <c r="F241" s="290"/>
      <c r="G241" s="290"/>
      <c r="H241" s="290"/>
      <c r="I241" s="290"/>
      <c r="J241" s="290"/>
      <c r="K241" s="290"/>
      <c r="L241" s="290"/>
      <c r="M241" s="290"/>
      <c r="N241" s="290"/>
      <c r="O241" s="291"/>
      <c r="P241" s="8"/>
      <c r="Q241" s="287" t="s">
        <v>23</v>
      </c>
      <c r="R241" s="288"/>
      <c r="S241" s="21">
        <f>IF($S$107=2,1,ROUNDDOWN(S239*0.4,0))</f>
        <v>4</v>
      </c>
    </row>
    <row r="242" spans="1:19" ht="153" customHeight="1">
      <c r="A242" s="5"/>
      <c r="B242" s="85"/>
      <c r="C242" s="84" t="s">
        <v>177</v>
      </c>
      <c r="D242" s="40" t="s">
        <v>319</v>
      </c>
      <c r="E242" s="40" t="s">
        <v>321</v>
      </c>
      <c r="F242" s="75" t="s">
        <v>25</v>
      </c>
      <c r="G242" s="75" t="s">
        <v>359</v>
      </c>
      <c r="H242" s="40" t="s">
        <v>80</v>
      </c>
      <c r="I242" s="40" t="s">
        <v>81</v>
      </c>
      <c r="J242" s="40" t="s">
        <v>322</v>
      </c>
      <c r="K242" s="40" t="s">
        <v>360</v>
      </c>
      <c r="L242" s="40" t="s">
        <v>361</v>
      </c>
      <c r="M242" s="40" t="s">
        <v>68</v>
      </c>
      <c r="N242" s="40" t="s">
        <v>362</v>
      </c>
      <c r="O242" s="40" t="s">
        <v>363</v>
      </c>
      <c r="P242" s="12"/>
      <c r="Q242" s="12"/>
    </row>
    <row r="243" spans="1:19">
      <c r="A243" s="5"/>
      <c r="B243" s="302"/>
      <c r="C243" s="302"/>
      <c r="D243" s="289" t="s">
        <v>7</v>
      </c>
      <c r="E243" s="290"/>
      <c r="F243" s="290"/>
      <c r="G243" s="290"/>
      <c r="H243" s="290"/>
      <c r="I243" s="290"/>
      <c r="J243" s="290"/>
      <c r="K243" s="290"/>
      <c r="L243" s="290"/>
      <c r="M243" s="290"/>
      <c r="N243" s="290"/>
      <c r="O243" s="291"/>
      <c r="P243" s="13" t="s">
        <v>8</v>
      </c>
      <c r="Q243" s="30"/>
    </row>
    <row r="244" spans="1:19">
      <c r="A244" s="5"/>
      <c r="B244" s="303"/>
      <c r="C244" s="303"/>
      <c r="D244" s="11">
        <v>1</v>
      </c>
      <c r="E244" s="6">
        <v>1</v>
      </c>
      <c r="F244" s="6">
        <v>1</v>
      </c>
      <c r="G244" s="6">
        <v>1</v>
      </c>
      <c r="H244" s="6">
        <v>1</v>
      </c>
      <c r="I244" s="6">
        <v>1</v>
      </c>
      <c r="J244" s="6">
        <v>1</v>
      </c>
      <c r="K244" s="6">
        <v>3</v>
      </c>
      <c r="L244" s="6">
        <v>3</v>
      </c>
      <c r="M244" s="6">
        <v>3</v>
      </c>
      <c r="N244" s="6">
        <v>3</v>
      </c>
      <c r="O244" s="6">
        <v>3</v>
      </c>
      <c r="P244" s="16">
        <f>SUM(D244:O244)</f>
        <v>22</v>
      </c>
      <c r="Q244" s="29"/>
    </row>
    <row r="245" spans="1:19" ht="48">
      <c r="A245" s="17"/>
      <c r="B245" s="20" t="s">
        <v>3</v>
      </c>
      <c r="C245" s="20" t="s">
        <v>4</v>
      </c>
      <c r="D245" s="304" t="s">
        <v>5</v>
      </c>
      <c r="E245" s="305"/>
      <c r="F245" s="305"/>
      <c r="G245" s="305"/>
      <c r="H245" s="305"/>
      <c r="I245" s="305"/>
      <c r="J245" s="305"/>
      <c r="K245" s="305"/>
      <c r="L245" s="305"/>
      <c r="M245" s="305"/>
      <c r="N245" s="305"/>
      <c r="O245" s="306"/>
      <c r="P245" s="28" t="s">
        <v>17</v>
      </c>
      <c r="Q245" s="28" t="s">
        <v>21</v>
      </c>
      <c r="R245" s="28" t="s">
        <v>18</v>
      </c>
      <c r="S245" s="28" t="s">
        <v>10</v>
      </c>
    </row>
    <row r="246" spans="1:19" ht="18.75">
      <c r="A246" s="7"/>
      <c r="B246" s="95">
        <v>1</v>
      </c>
      <c r="C246" s="61" t="s">
        <v>179</v>
      </c>
      <c r="D246" s="273">
        <v>95</v>
      </c>
      <c r="E246" s="135">
        <v>95</v>
      </c>
      <c r="F246" s="122">
        <v>90</v>
      </c>
      <c r="G246" s="122">
        <v>95</v>
      </c>
      <c r="H246" s="135">
        <v>95</v>
      </c>
      <c r="I246" s="135">
        <v>90</v>
      </c>
      <c r="J246" s="135">
        <v>95</v>
      </c>
      <c r="K246" s="243">
        <v>94</v>
      </c>
      <c r="L246" s="243">
        <v>95</v>
      </c>
      <c r="M246" s="194">
        <v>95</v>
      </c>
      <c r="N246" s="243">
        <v>95</v>
      </c>
      <c r="O246" s="243">
        <v>95</v>
      </c>
      <c r="P246" s="49">
        <f t="shared" ref="P246:P247" si="12">((D246*$D$244+E246*$E$244+F246*$F$244+G246*$G$244+H246*$H$244+I246*$I$244+J246*$J$244+K246*$K$244+L246*$L$244+$M$244*M246+$N$244*N246+$O$244*O246)/$P$244)*0.9</f>
        <v>84.968181818181819</v>
      </c>
      <c r="Q246" s="49">
        <v>51</v>
      </c>
      <c r="R246" s="50">
        <f>Q246*0.1</f>
        <v>5.1000000000000005</v>
      </c>
      <c r="S246" s="50">
        <f>P246+R246</f>
        <v>90.068181818181813</v>
      </c>
    </row>
    <row r="247" spans="1:19" ht="18.75">
      <c r="A247" s="7"/>
      <c r="B247" s="95">
        <v>2</v>
      </c>
      <c r="C247" s="61" t="s">
        <v>178</v>
      </c>
      <c r="D247" s="273">
        <v>95</v>
      </c>
      <c r="E247" s="135">
        <v>95</v>
      </c>
      <c r="F247" s="122">
        <v>95</v>
      </c>
      <c r="G247" s="122">
        <v>95</v>
      </c>
      <c r="H247" s="135">
        <v>95</v>
      </c>
      <c r="I247" s="135">
        <v>85</v>
      </c>
      <c r="J247" s="135">
        <v>95</v>
      </c>
      <c r="K247" s="243">
        <v>93</v>
      </c>
      <c r="L247" s="243">
        <v>95</v>
      </c>
      <c r="M247" s="194">
        <v>96</v>
      </c>
      <c r="N247" s="243">
        <v>95</v>
      </c>
      <c r="O247" s="243">
        <v>95</v>
      </c>
      <c r="P247" s="49">
        <f t="shared" si="12"/>
        <v>84.968181818181819</v>
      </c>
      <c r="Q247" s="49">
        <v>21</v>
      </c>
      <c r="R247" s="50">
        <f>Q247*0.1</f>
        <v>2.1</v>
      </c>
      <c r="S247" s="50">
        <f>P247+R247</f>
        <v>87.068181818181813</v>
      </c>
    </row>
    <row r="248" spans="1:19" ht="18.75">
      <c r="A248" s="7"/>
      <c r="B248" s="47">
        <v>3</v>
      </c>
      <c r="C248" s="61" t="s">
        <v>180</v>
      </c>
      <c r="D248" s="272">
        <v>90</v>
      </c>
      <c r="E248" s="122">
        <v>85</v>
      </c>
      <c r="F248" s="122">
        <v>87</v>
      </c>
      <c r="G248" s="122">
        <v>87</v>
      </c>
      <c r="H248" s="122">
        <v>92</v>
      </c>
      <c r="I248" s="135">
        <v>85</v>
      </c>
      <c r="J248" s="122">
        <v>90</v>
      </c>
      <c r="K248" s="243">
        <v>88</v>
      </c>
      <c r="L248" s="194">
        <v>95</v>
      </c>
      <c r="M248" s="194">
        <v>90</v>
      </c>
      <c r="N248" s="243">
        <v>90</v>
      </c>
      <c r="O248" s="243">
        <v>90</v>
      </c>
      <c r="P248" s="49">
        <f>((D248*$D$244+E248*$E$244+F248*$F$244+G248*$G$244+H248*$H$244+I248*$I$244+J248*$J$244+K248*$K$244+L248*$L$244+$M$244*M248+$N$244*N248+$O$244*O248)/$P$244)*0.9</f>
        <v>80.795454545454547</v>
      </c>
      <c r="Q248" s="49"/>
      <c r="R248" s="50">
        <f>Q248*0.1</f>
        <v>0</v>
      </c>
      <c r="S248" s="50">
        <f>P248+R248</f>
        <v>80.795454545454547</v>
      </c>
    </row>
    <row r="249" spans="1:19" ht="19.5" thickBot="1">
      <c r="A249" s="7"/>
      <c r="B249" s="97">
        <v>4</v>
      </c>
      <c r="C249" s="100" t="s">
        <v>181</v>
      </c>
      <c r="D249" s="275">
        <v>87</v>
      </c>
      <c r="E249" s="159">
        <v>87</v>
      </c>
      <c r="F249" s="134">
        <v>98</v>
      </c>
      <c r="G249" s="134">
        <v>87</v>
      </c>
      <c r="H249" s="159">
        <v>87</v>
      </c>
      <c r="I249" s="159">
        <v>80</v>
      </c>
      <c r="J249" s="159">
        <v>87</v>
      </c>
      <c r="K249" s="245">
        <v>87</v>
      </c>
      <c r="L249" s="245">
        <v>90</v>
      </c>
      <c r="M249" s="203">
        <v>87</v>
      </c>
      <c r="N249" s="245">
        <v>87</v>
      </c>
      <c r="O249" s="245">
        <v>87</v>
      </c>
      <c r="P249" s="92">
        <f>((D249*$D$244+E249*$E$244+F249*$F$244+G249*$G$244+H249*$H$244+I249*$I$244+J249*$J$244+K249*$K$244+L249*$L$244+$M$244*M249+$N$244*N249+$O$244*O249)/$P$244)*0.9</f>
        <v>78.831818181818193</v>
      </c>
      <c r="Q249" s="92">
        <v>18</v>
      </c>
      <c r="R249" s="93">
        <f>Q249*0.1</f>
        <v>1.8</v>
      </c>
      <c r="S249" s="93">
        <f>P249+R249</f>
        <v>80.63181818181819</v>
      </c>
    </row>
    <row r="250" spans="1:19" ht="18.75">
      <c r="A250" s="7"/>
      <c r="B250" s="51">
        <v>5</v>
      </c>
      <c r="C250" s="82" t="s">
        <v>182</v>
      </c>
      <c r="D250" s="274">
        <v>82</v>
      </c>
      <c r="E250" s="127">
        <v>82</v>
      </c>
      <c r="F250" s="127">
        <v>90</v>
      </c>
      <c r="G250" s="127">
        <v>82</v>
      </c>
      <c r="H250" s="127">
        <v>82</v>
      </c>
      <c r="I250" s="169">
        <v>82</v>
      </c>
      <c r="J250" s="127">
        <v>82</v>
      </c>
      <c r="K250" s="244">
        <v>82</v>
      </c>
      <c r="L250" s="199">
        <v>82</v>
      </c>
      <c r="M250" s="199">
        <v>82</v>
      </c>
      <c r="N250" s="244">
        <v>82</v>
      </c>
      <c r="O250" s="244">
        <v>80</v>
      </c>
      <c r="P250" s="54">
        <f t="shared" ref="P250:P256" si="13">((D250*$D$244+E250*$E$244+F250*$F$244+G250*$G$244+H250*$H$244+I250*$I$244+J250*$J$244+K250*$K$244+L250*$L$244+$M$244*M250+$N$244*N250+$O$244*O250)/$P$244)*0.9</f>
        <v>73.88181818181819</v>
      </c>
      <c r="Q250" s="54"/>
      <c r="R250" s="55">
        <f t="shared" ref="R250:R256" si="14">Q250*0.1</f>
        <v>0</v>
      </c>
      <c r="S250" s="55">
        <f t="shared" ref="S250:S256" si="15">P250+R250</f>
        <v>73.88181818181819</v>
      </c>
    </row>
    <row r="251" spans="1:19" ht="18.75">
      <c r="A251" s="7"/>
      <c r="B251" s="47">
        <v>6</v>
      </c>
      <c r="C251" s="61" t="s">
        <v>187</v>
      </c>
      <c r="D251" s="273">
        <v>80</v>
      </c>
      <c r="E251" s="135">
        <v>80</v>
      </c>
      <c r="F251" s="122">
        <v>80</v>
      </c>
      <c r="G251" s="122">
        <v>80</v>
      </c>
      <c r="H251" s="135">
        <v>80</v>
      </c>
      <c r="I251" s="135">
        <v>80</v>
      </c>
      <c r="J251" s="135">
        <v>80</v>
      </c>
      <c r="K251" s="243">
        <v>80</v>
      </c>
      <c r="L251" s="243">
        <v>80</v>
      </c>
      <c r="M251" s="194">
        <v>85</v>
      </c>
      <c r="N251" s="243">
        <v>82</v>
      </c>
      <c r="O251" s="243">
        <v>85</v>
      </c>
      <c r="P251" s="49">
        <f t="shared" si="13"/>
        <v>73.472727272727283</v>
      </c>
      <c r="Q251" s="49"/>
      <c r="R251" s="50">
        <f t="shared" si="14"/>
        <v>0</v>
      </c>
      <c r="S251" s="50">
        <f t="shared" si="15"/>
        <v>73.472727272727283</v>
      </c>
    </row>
    <row r="252" spans="1:19" ht="18.75">
      <c r="A252" s="7"/>
      <c r="B252" s="47">
        <v>7</v>
      </c>
      <c r="C252" s="61" t="s">
        <v>185</v>
      </c>
      <c r="D252" s="273">
        <v>80</v>
      </c>
      <c r="E252" s="135">
        <v>80</v>
      </c>
      <c r="F252" s="122">
        <v>90</v>
      </c>
      <c r="G252" s="122">
        <v>80</v>
      </c>
      <c r="H252" s="135">
        <v>80</v>
      </c>
      <c r="I252" s="135">
        <v>80</v>
      </c>
      <c r="J252" s="135">
        <v>80</v>
      </c>
      <c r="K252" s="243">
        <v>80</v>
      </c>
      <c r="L252" s="243">
        <v>80</v>
      </c>
      <c r="M252" s="194">
        <v>80</v>
      </c>
      <c r="N252" s="243">
        <v>80</v>
      </c>
      <c r="O252" s="243">
        <v>82</v>
      </c>
      <c r="P252" s="49">
        <f t="shared" si="13"/>
        <v>72.654545454545456</v>
      </c>
      <c r="Q252" s="49"/>
      <c r="R252" s="50">
        <f t="shared" si="14"/>
        <v>0</v>
      </c>
      <c r="S252" s="50">
        <f t="shared" si="15"/>
        <v>72.654545454545456</v>
      </c>
    </row>
    <row r="253" spans="1:19" ht="18.75">
      <c r="A253" s="7"/>
      <c r="B253" s="47">
        <v>8</v>
      </c>
      <c r="C253" s="61" t="s">
        <v>184</v>
      </c>
      <c r="D253" s="273">
        <v>80</v>
      </c>
      <c r="E253" s="135">
        <v>80</v>
      </c>
      <c r="F253" s="122">
        <v>95</v>
      </c>
      <c r="G253" s="122">
        <v>80</v>
      </c>
      <c r="H253" s="135">
        <v>80</v>
      </c>
      <c r="I253" s="135">
        <v>80</v>
      </c>
      <c r="J253" s="135">
        <v>80</v>
      </c>
      <c r="K253" s="243">
        <v>80</v>
      </c>
      <c r="L253" s="243">
        <v>80</v>
      </c>
      <c r="M253" s="194">
        <v>80</v>
      </c>
      <c r="N253" s="243">
        <v>80</v>
      </c>
      <c r="O253" s="243">
        <v>80</v>
      </c>
      <c r="P253" s="49">
        <f t="shared" si="13"/>
        <v>72.613636363636374</v>
      </c>
      <c r="Q253" s="49"/>
      <c r="R253" s="50">
        <f t="shared" si="14"/>
        <v>0</v>
      </c>
      <c r="S253" s="50">
        <f t="shared" si="15"/>
        <v>72.613636363636374</v>
      </c>
    </row>
    <row r="254" spans="1:19" ht="18.75">
      <c r="A254" s="7"/>
      <c r="B254" s="47">
        <v>9</v>
      </c>
      <c r="C254" s="61" t="s">
        <v>188</v>
      </c>
      <c r="D254" s="273">
        <v>80</v>
      </c>
      <c r="E254" s="135">
        <v>80</v>
      </c>
      <c r="F254" s="122">
        <v>80</v>
      </c>
      <c r="G254" s="122">
        <v>80</v>
      </c>
      <c r="H254" s="135">
        <v>80</v>
      </c>
      <c r="I254" s="135">
        <v>80</v>
      </c>
      <c r="J254" s="135">
        <v>80</v>
      </c>
      <c r="K254" s="243">
        <v>80</v>
      </c>
      <c r="L254" s="243">
        <v>80</v>
      </c>
      <c r="M254" s="194">
        <v>80</v>
      </c>
      <c r="N254" s="243">
        <v>80</v>
      </c>
      <c r="O254" s="243">
        <v>82</v>
      </c>
      <c r="P254" s="49">
        <f t="shared" si="13"/>
        <v>72.245454545454535</v>
      </c>
      <c r="Q254" s="49"/>
      <c r="R254" s="50">
        <f t="shared" si="14"/>
        <v>0</v>
      </c>
      <c r="S254" s="50">
        <f t="shared" si="15"/>
        <v>72.245454545454535</v>
      </c>
    </row>
    <row r="255" spans="1:19" ht="18.75">
      <c r="A255" s="7"/>
      <c r="B255" s="47">
        <v>10</v>
      </c>
      <c r="C255" s="61" t="s">
        <v>183</v>
      </c>
      <c r="D255" s="271">
        <v>80</v>
      </c>
      <c r="E255" s="135">
        <v>80</v>
      </c>
      <c r="F255" s="122">
        <v>80</v>
      </c>
      <c r="G255" s="122">
        <v>80</v>
      </c>
      <c r="H255" s="125">
        <v>80</v>
      </c>
      <c r="I255" s="125">
        <v>80</v>
      </c>
      <c r="J255" s="125">
        <v>80</v>
      </c>
      <c r="K255" s="198">
        <v>80</v>
      </c>
      <c r="L255" s="198">
        <v>80</v>
      </c>
      <c r="M255" s="194">
        <v>80</v>
      </c>
      <c r="N255" s="198">
        <v>80</v>
      </c>
      <c r="O255" s="198">
        <v>78</v>
      </c>
      <c r="P255" s="49">
        <f t="shared" si="13"/>
        <v>71.754545454545465</v>
      </c>
      <c r="Q255" s="49"/>
      <c r="R255" s="50">
        <f t="shared" si="14"/>
        <v>0</v>
      </c>
      <c r="S255" s="50">
        <f t="shared" si="15"/>
        <v>71.754545454545465</v>
      </c>
    </row>
    <row r="256" spans="1:19" ht="18.75">
      <c r="A256" s="7"/>
      <c r="B256" s="47">
        <v>11</v>
      </c>
      <c r="C256" s="61" t="s">
        <v>186</v>
      </c>
      <c r="D256" s="272">
        <v>75</v>
      </c>
      <c r="E256" s="122">
        <v>75</v>
      </c>
      <c r="F256" s="122">
        <v>85</v>
      </c>
      <c r="G256" s="122">
        <v>77</v>
      </c>
      <c r="H256" s="122">
        <v>75</v>
      </c>
      <c r="I256" s="135">
        <v>75</v>
      </c>
      <c r="J256" s="122">
        <v>75</v>
      </c>
      <c r="K256" s="243">
        <v>75</v>
      </c>
      <c r="L256" s="194">
        <v>75</v>
      </c>
      <c r="M256" s="194">
        <v>80</v>
      </c>
      <c r="N256" s="243">
        <v>80</v>
      </c>
      <c r="O256" s="243">
        <v>74</v>
      </c>
      <c r="P256" s="49">
        <f t="shared" si="13"/>
        <v>69.095454545454544</v>
      </c>
      <c r="Q256" s="49"/>
      <c r="R256" s="50">
        <f t="shared" si="14"/>
        <v>0</v>
      </c>
      <c r="S256" s="50">
        <f t="shared" si="15"/>
        <v>69.095454545454544</v>
      </c>
    </row>
    <row r="257" spans="1:19" ht="18.75">
      <c r="A257" s="7"/>
      <c r="B257" s="64"/>
      <c r="C257" s="61" t="s">
        <v>178</v>
      </c>
      <c r="D257" s="273">
        <v>95</v>
      </c>
      <c r="E257" s="135">
        <v>95</v>
      </c>
      <c r="F257" s="122">
        <v>95</v>
      </c>
      <c r="G257" s="122">
        <v>95</v>
      </c>
      <c r="H257" s="135">
        <v>95</v>
      </c>
      <c r="I257" s="135">
        <v>85</v>
      </c>
      <c r="J257" s="135">
        <v>95</v>
      </c>
      <c r="K257" s="243">
        <v>93</v>
      </c>
      <c r="L257" s="243">
        <v>95</v>
      </c>
      <c r="M257" s="194">
        <v>96</v>
      </c>
      <c r="N257" s="243">
        <v>95</v>
      </c>
      <c r="O257" s="243">
        <v>95</v>
      </c>
      <c r="P257" s="49">
        <f t="shared" ref="P257" si="16">((D257*$D$244+E257*$E$244+F257*$F$244+G257*$G$244+H257*$H$244+I257*$I$244+J257*$J$244+K257*$K$244+L257*$L$244+$M$244*M257+$N$244*N257+$O$244*O257)/$P$244)*0.9</f>
        <v>84.968181818181819</v>
      </c>
      <c r="Q257" s="49">
        <v>21</v>
      </c>
      <c r="R257" s="50"/>
      <c r="S257" s="71"/>
    </row>
    <row r="258" spans="1:19" ht="18.75">
      <c r="C258" s="61"/>
      <c r="D258" s="272"/>
      <c r="E258" s="122"/>
      <c r="F258" s="122"/>
      <c r="G258" s="122"/>
      <c r="H258" s="122"/>
      <c r="I258" s="135"/>
      <c r="J258" s="122"/>
      <c r="K258" s="243"/>
      <c r="L258" s="194"/>
      <c r="M258" s="194"/>
      <c r="N258" s="243"/>
      <c r="O258" s="243"/>
      <c r="P258" s="33"/>
      <c r="Q258" s="35"/>
      <c r="R258" s="32"/>
      <c r="S258" s="31"/>
    </row>
    <row r="259" spans="1:19" ht="15.75">
      <c r="P259" s="33"/>
      <c r="Q259" s="35"/>
      <c r="R259" s="32"/>
      <c r="S259" s="31"/>
    </row>
    <row r="260" spans="1:19" ht="15.75">
      <c r="A260" s="307" t="s">
        <v>228</v>
      </c>
      <c r="B260" s="307"/>
      <c r="C260" s="307"/>
      <c r="D260" s="307"/>
      <c r="E260" s="307"/>
      <c r="F260" s="307"/>
      <c r="G260" s="307"/>
      <c r="H260" s="307"/>
      <c r="I260" s="307"/>
      <c r="J260" s="307"/>
      <c r="K260" s="307"/>
      <c r="L260" s="307"/>
      <c r="M260" s="307"/>
      <c r="N260" s="307"/>
      <c r="O260" s="307"/>
      <c r="P260" s="307"/>
      <c r="Q260" s="307"/>
      <c r="R260" s="307"/>
      <c r="S260" s="307"/>
    </row>
    <row r="261" spans="1:19" ht="15.75">
      <c r="A261" s="112"/>
      <c r="B261" s="112"/>
      <c r="C261" s="112"/>
      <c r="D261" s="112"/>
      <c r="E261" s="112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</row>
    <row r="262" spans="1:19" ht="15.75">
      <c r="A262" s="308" t="s">
        <v>9</v>
      </c>
      <c r="B262" s="308"/>
      <c r="C262" s="308"/>
      <c r="D262" s="308"/>
      <c r="E262" s="308"/>
      <c r="F262" s="308"/>
      <c r="G262" s="308"/>
      <c r="H262" s="308"/>
      <c r="I262" s="308"/>
      <c r="J262" s="308"/>
      <c r="K262" s="308"/>
      <c r="L262" s="308"/>
      <c r="M262" s="308"/>
      <c r="N262" s="308"/>
      <c r="O262" s="308"/>
      <c r="P262" s="308"/>
      <c r="Q262" s="308"/>
      <c r="R262" s="308"/>
      <c r="S262" s="308"/>
    </row>
    <row r="263" spans="1:19" ht="15.75">
      <c r="A263" s="299" t="s">
        <v>220</v>
      </c>
      <c r="B263" s="299"/>
      <c r="C263" s="299"/>
      <c r="D263" s="299"/>
      <c r="E263" s="299"/>
      <c r="F263" s="299"/>
      <c r="G263" s="299"/>
      <c r="H263" s="299"/>
      <c r="I263" s="299"/>
      <c r="J263" s="299"/>
      <c r="K263" s="299"/>
      <c r="L263" s="299"/>
      <c r="M263" s="299"/>
      <c r="N263" s="299"/>
      <c r="O263" s="299"/>
      <c r="P263" s="299"/>
      <c r="Q263" s="299"/>
      <c r="R263" s="299"/>
      <c r="S263" s="299"/>
    </row>
    <row r="264" spans="1:19" ht="15.75">
      <c r="A264" s="299"/>
      <c r="B264" s="299"/>
      <c r="C264" s="299"/>
      <c r="D264" s="299"/>
      <c r="E264" s="299"/>
      <c r="F264" s="299"/>
      <c r="G264" s="299"/>
      <c r="H264" s="299"/>
      <c r="I264" s="299"/>
      <c r="J264" s="299"/>
      <c r="K264" s="299"/>
      <c r="L264" s="299"/>
      <c r="M264" s="299"/>
      <c r="N264" s="299"/>
      <c r="O264" s="299"/>
      <c r="P264" s="299"/>
      <c r="Q264" s="299"/>
      <c r="R264" s="299"/>
      <c r="S264" s="299"/>
    </row>
    <row r="265" spans="1:19" ht="15.75">
      <c r="A265" s="299" t="s">
        <v>222</v>
      </c>
      <c r="B265" s="299"/>
      <c r="C265" s="299"/>
      <c r="D265" s="299"/>
      <c r="E265" s="299"/>
      <c r="F265" s="299"/>
      <c r="G265" s="299"/>
      <c r="H265" s="299"/>
      <c r="I265" s="299"/>
      <c r="J265" s="299"/>
      <c r="K265" s="299"/>
      <c r="L265" s="299"/>
      <c r="M265" s="299"/>
      <c r="N265" s="299"/>
      <c r="O265" s="299"/>
      <c r="P265" s="299"/>
      <c r="Q265" s="299"/>
      <c r="R265" s="299"/>
      <c r="S265" s="299"/>
    </row>
    <row r="266" spans="1:19" ht="15.75">
      <c r="A266" s="300"/>
      <c r="B266" s="300"/>
      <c r="C266" s="300"/>
      <c r="D266" s="300"/>
      <c r="E266" s="300"/>
      <c r="F266" s="300"/>
      <c r="G266" s="300"/>
      <c r="H266" s="300"/>
      <c r="I266" s="300"/>
      <c r="J266" s="300"/>
      <c r="K266" s="300"/>
      <c r="L266" s="300"/>
      <c r="M266" s="300"/>
      <c r="N266" s="300"/>
      <c r="O266" s="300"/>
      <c r="P266" s="300"/>
      <c r="Q266" s="300"/>
      <c r="R266" s="300"/>
      <c r="S266" s="300"/>
    </row>
    <row r="267" spans="1:19" ht="15.75">
      <c r="A267" s="300" t="s">
        <v>223</v>
      </c>
      <c r="B267" s="300"/>
      <c r="C267" s="300"/>
      <c r="D267" s="300"/>
      <c r="E267" s="300"/>
      <c r="F267" s="300"/>
      <c r="G267" s="300"/>
      <c r="H267" s="300"/>
      <c r="I267" s="300"/>
      <c r="J267" s="300"/>
      <c r="K267" s="300"/>
      <c r="L267" s="300"/>
      <c r="M267" s="300"/>
      <c r="N267" s="300"/>
      <c r="O267" s="300"/>
      <c r="P267" s="300"/>
      <c r="Q267" s="300"/>
      <c r="R267" s="300"/>
      <c r="S267" s="300"/>
    </row>
    <row r="282" spans="1:19" s="1" customFormat="1" ht="15.75">
      <c r="A282" s="297" t="s">
        <v>0</v>
      </c>
      <c r="B282" s="297"/>
      <c r="C282" s="297"/>
      <c r="D282" s="297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</row>
    <row r="283" spans="1:19" s="1" customFormat="1" ht="15.75">
      <c r="A283" s="297" t="s">
        <v>1</v>
      </c>
      <c r="B283" s="297"/>
      <c r="C283" s="297"/>
      <c r="D283" s="297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</row>
    <row r="284" spans="1:19" s="1" customFormat="1" ht="15.75">
      <c r="A284" s="301" t="s">
        <v>40</v>
      </c>
      <c r="B284" s="301"/>
      <c r="C284" s="301"/>
      <c r="D284" s="301"/>
      <c r="E284" s="301"/>
      <c r="F284" s="301"/>
      <c r="G284" s="301"/>
      <c r="H284" s="301"/>
      <c r="I284" s="301"/>
      <c r="J284" s="301"/>
      <c r="K284" s="301"/>
      <c r="L284" s="301"/>
      <c r="M284" s="301"/>
      <c r="N284" s="301"/>
      <c r="O284" s="301"/>
      <c r="P284" s="301"/>
      <c r="Q284" s="301"/>
      <c r="R284" s="301"/>
      <c r="S284" s="301"/>
    </row>
    <row r="285" spans="1:19" s="1" customFormat="1" ht="15.75">
      <c r="A285" s="298" t="s">
        <v>364</v>
      </c>
      <c r="B285" s="298"/>
      <c r="C285" s="298"/>
      <c r="D285" s="298"/>
      <c r="E285" s="298"/>
      <c r="F285" s="298"/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</row>
    <row r="286" spans="1:19" s="1" customFormat="1" ht="15.75">
      <c r="A286" s="298" t="s">
        <v>72</v>
      </c>
      <c r="B286" s="298"/>
      <c r="C286" s="298"/>
      <c r="D286" s="298"/>
      <c r="E286" s="298"/>
      <c r="F286" s="298"/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</row>
    <row r="287" spans="1:19" s="1" customFormat="1" ht="15.75">
      <c r="A287" s="310" t="s">
        <v>2</v>
      </c>
      <c r="B287" s="310"/>
      <c r="C287" s="310"/>
      <c r="D287" s="310"/>
      <c r="E287" s="310"/>
      <c r="F287" s="310"/>
      <c r="G287" s="310"/>
      <c r="H287" s="310"/>
      <c r="I287" s="310"/>
      <c r="J287" s="310"/>
      <c r="K287" s="310"/>
      <c r="L287" s="310"/>
      <c r="M287" s="310"/>
      <c r="N287" s="310"/>
      <c r="O287" s="310"/>
      <c r="P287" s="310"/>
      <c r="Q287" s="59"/>
    </row>
    <row r="288" spans="1:19" s="1" customFormat="1" ht="132" customHeight="1">
      <c r="A288" s="24"/>
      <c r="B288" s="295" t="s">
        <v>221</v>
      </c>
      <c r="C288" s="296"/>
      <c r="D288" s="296"/>
      <c r="E288" s="296"/>
      <c r="F288" s="296"/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</row>
    <row r="289" spans="1:19" s="1" customFormat="1" ht="18.75">
      <c r="A289" s="22"/>
      <c r="B289" s="284" t="s">
        <v>11</v>
      </c>
      <c r="C289" s="284"/>
      <c r="D289" s="284"/>
      <c r="E289" s="284"/>
      <c r="F289" s="284"/>
      <c r="G289" s="284"/>
      <c r="H289" s="284"/>
      <c r="I289" s="284"/>
      <c r="J289" s="284"/>
      <c r="K289" s="284"/>
      <c r="L289" s="284"/>
      <c r="M289" s="285" t="s">
        <v>71</v>
      </c>
      <c r="N289" s="285"/>
      <c r="O289" s="285"/>
      <c r="P289" s="42" t="s">
        <v>12</v>
      </c>
      <c r="Q289" s="285" t="s">
        <v>36</v>
      </c>
      <c r="R289" s="285"/>
      <c r="S289" s="285"/>
    </row>
    <row r="290" spans="1:19" s="1" customFormat="1" ht="18.75">
      <c r="A290" s="22"/>
      <c r="B290" s="286" t="s">
        <v>20</v>
      </c>
      <c r="C290" s="286"/>
      <c r="D290" s="286"/>
      <c r="E290" s="286"/>
      <c r="F290" s="286"/>
      <c r="G290" s="286"/>
      <c r="H290" s="286"/>
      <c r="I290" s="292">
        <v>1</v>
      </c>
      <c r="J290" s="292"/>
      <c r="K290" s="251"/>
      <c r="L290" s="43" t="s">
        <v>19</v>
      </c>
      <c r="M290" s="43"/>
      <c r="N290" s="293" t="s">
        <v>13</v>
      </c>
      <c r="O290" s="293"/>
      <c r="P290" s="293"/>
      <c r="Q290" s="294" t="s">
        <v>67</v>
      </c>
      <c r="R290" s="294"/>
      <c r="S290" s="294"/>
    </row>
    <row r="291" spans="1:19" s="1" customFormat="1" ht="18.75">
      <c r="A291" s="22"/>
      <c r="B291" s="284" t="s">
        <v>16</v>
      </c>
      <c r="C291" s="284"/>
      <c r="D291" s="285" t="s">
        <v>26</v>
      </c>
      <c r="E291" s="285"/>
      <c r="F291" s="285"/>
      <c r="G291" s="285"/>
      <c r="H291" s="285"/>
      <c r="I291" s="285"/>
      <c r="J291" s="285"/>
      <c r="K291" s="285"/>
      <c r="L291" s="285"/>
      <c r="M291" s="285"/>
      <c r="N291" s="285"/>
      <c r="O291" s="285"/>
      <c r="P291" s="285"/>
      <c r="Q291" s="285"/>
      <c r="R291" s="285"/>
      <c r="S291" s="285"/>
    </row>
    <row r="292" spans="1:19" s="1" customFormat="1" ht="18.75">
      <c r="A292" s="22"/>
      <c r="B292" s="286" t="s">
        <v>15</v>
      </c>
      <c r="C292" s="286"/>
      <c r="D292" s="309" t="s">
        <v>59</v>
      </c>
      <c r="E292" s="309"/>
      <c r="F292" s="309"/>
      <c r="G292" s="309"/>
      <c r="H292" s="309"/>
      <c r="I292" s="309"/>
      <c r="J292" s="309"/>
      <c r="K292" s="309"/>
      <c r="L292" s="309"/>
      <c r="M292" s="309"/>
      <c r="N292" s="309"/>
      <c r="O292" s="309"/>
      <c r="P292" s="309"/>
      <c r="Q292" s="309"/>
      <c r="R292" s="309"/>
      <c r="S292" s="309"/>
    </row>
    <row r="293" spans="1:19" s="1" customFormat="1" ht="15.7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</row>
    <row r="294" spans="1:19" s="1" customFormat="1" ht="15.75">
      <c r="A294" s="36"/>
      <c r="B294" s="287" t="s">
        <v>22</v>
      </c>
      <c r="C294" s="287"/>
      <c r="D294" s="287"/>
      <c r="E294" s="287"/>
      <c r="F294" s="287"/>
      <c r="G294" s="287"/>
      <c r="H294" s="287"/>
      <c r="I294" s="287"/>
      <c r="J294" s="287"/>
      <c r="K294" s="287"/>
      <c r="L294" s="287"/>
      <c r="M294" s="287"/>
      <c r="N294" s="287"/>
      <c r="O294" s="287"/>
      <c r="P294" s="287"/>
      <c r="Q294" s="287"/>
      <c r="R294" s="288"/>
      <c r="S294" s="21">
        <v>11</v>
      </c>
    </row>
    <row r="295" spans="1:19" s="1" customFormat="1" ht="15.7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</row>
    <row r="296" spans="1:19" s="1" customFormat="1" ht="15.75">
      <c r="A296" s="4"/>
      <c r="B296" s="4"/>
      <c r="C296" s="4"/>
      <c r="D296" s="289" t="s">
        <v>6</v>
      </c>
      <c r="E296" s="290"/>
      <c r="F296" s="290"/>
      <c r="G296" s="290"/>
      <c r="H296" s="290"/>
      <c r="I296" s="290"/>
      <c r="J296" s="290"/>
      <c r="K296" s="290"/>
      <c r="L296" s="290"/>
      <c r="M296" s="290"/>
      <c r="N296" s="290"/>
      <c r="O296" s="291"/>
      <c r="P296" s="8"/>
      <c r="Q296" s="287" t="s">
        <v>23</v>
      </c>
      <c r="R296" s="288"/>
      <c r="S296" s="21">
        <f>IF($S$294=2,1,ROUNDDOWN(S294*0.4,0))</f>
        <v>4</v>
      </c>
    </row>
    <row r="297" spans="1:19" s="1" customFormat="1" ht="152.25" customHeight="1">
      <c r="A297" s="5"/>
      <c r="B297" s="57"/>
      <c r="C297" s="58" t="s">
        <v>189</v>
      </c>
      <c r="D297" s="40" t="s">
        <v>321</v>
      </c>
      <c r="E297" s="40" t="s">
        <v>29</v>
      </c>
      <c r="F297" s="40" t="s">
        <v>80</v>
      </c>
      <c r="G297" s="40" t="s">
        <v>81</v>
      </c>
      <c r="H297" s="40" t="s">
        <v>322</v>
      </c>
      <c r="I297" s="40" t="s">
        <v>365</v>
      </c>
      <c r="J297" s="40" t="s">
        <v>366</v>
      </c>
      <c r="K297" s="40" t="s">
        <v>367</v>
      </c>
      <c r="L297" s="40" t="s">
        <v>368</v>
      </c>
      <c r="M297" s="40" t="s">
        <v>369</v>
      </c>
      <c r="N297" s="14"/>
      <c r="O297" s="15"/>
      <c r="P297" s="12"/>
      <c r="Q297" s="12"/>
    </row>
    <row r="298" spans="1:19" s="1" customFormat="1">
      <c r="A298" s="5"/>
      <c r="B298" s="302"/>
      <c r="C298" s="302"/>
      <c r="D298" s="289" t="s">
        <v>7</v>
      </c>
      <c r="E298" s="290"/>
      <c r="F298" s="290"/>
      <c r="G298" s="290"/>
      <c r="H298" s="290"/>
      <c r="I298" s="290"/>
      <c r="J298" s="290"/>
      <c r="K298" s="290"/>
      <c r="L298" s="290"/>
      <c r="M298" s="290"/>
      <c r="N298" s="290"/>
      <c r="O298" s="291"/>
      <c r="P298" s="13" t="s">
        <v>8</v>
      </c>
      <c r="Q298" s="30"/>
    </row>
    <row r="299" spans="1:19" s="1" customFormat="1">
      <c r="A299" s="5"/>
      <c r="B299" s="303"/>
      <c r="C299" s="303"/>
      <c r="D299" s="11">
        <v>1</v>
      </c>
      <c r="E299" s="6">
        <v>1</v>
      </c>
      <c r="F299" s="6">
        <v>1</v>
      </c>
      <c r="G299" s="6">
        <v>1</v>
      </c>
      <c r="H299" s="6">
        <v>1</v>
      </c>
      <c r="I299" s="6">
        <v>3</v>
      </c>
      <c r="J299" s="6">
        <v>3</v>
      </c>
      <c r="K299" s="6">
        <v>3</v>
      </c>
      <c r="L299" s="6">
        <v>3</v>
      </c>
      <c r="M299" s="6">
        <v>3</v>
      </c>
      <c r="N299" s="6"/>
      <c r="O299" s="6"/>
      <c r="P299" s="16">
        <f>SUM(D$299:O$299)</f>
        <v>20</v>
      </c>
      <c r="Q299" s="29"/>
    </row>
    <row r="300" spans="1:19" s="1" customFormat="1" ht="48">
      <c r="A300" s="17"/>
      <c r="B300" s="60" t="s">
        <v>3</v>
      </c>
      <c r="C300" s="60" t="s">
        <v>4</v>
      </c>
      <c r="D300" s="317" t="s">
        <v>5</v>
      </c>
      <c r="E300" s="317"/>
      <c r="F300" s="317"/>
      <c r="G300" s="317"/>
      <c r="H300" s="317"/>
      <c r="I300" s="317"/>
      <c r="J300" s="317"/>
      <c r="K300" s="317"/>
      <c r="L300" s="317"/>
      <c r="M300" s="317"/>
      <c r="N300" s="317"/>
      <c r="O300" s="317"/>
      <c r="P300" s="46" t="s">
        <v>17</v>
      </c>
      <c r="Q300" s="46" t="s">
        <v>21</v>
      </c>
      <c r="R300" s="46" t="s">
        <v>18</v>
      </c>
      <c r="S300" s="46" t="s">
        <v>10</v>
      </c>
    </row>
    <row r="301" spans="1:19" s="1" customFormat="1" ht="18.75">
      <c r="B301" s="95">
        <v>1</v>
      </c>
      <c r="C301" s="68" t="s">
        <v>190</v>
      </c>
      <c r="D301" s="122">
        <v>92</v>
      </c>
      <c r="E301" s="135">
        <v>95</v>
      </c>
      <c r="F301" s="135">
        <v>90</v>
      </c>
      <c r="G301" s="122">
        <v>90</v>
      </c>
      <c r="H301" s="135">
        <v>90</v>
      </c>
      <c r="I301" s="194">
        <v>90</v>
      </c>
      <c r="J301" s="243">
        <v>90</v>
      </c>
      <c r="K301" s="194">
        <v>90</v>
      </c>
      <c r="L301" s="243">
        <v>90</v>
      </c>
      <c r="M301" s="194">
        <v>90</v>
      </c>
      <c r="N301" s="61"/>
      <c r="O301" s="61"/>
      <c r="P301" s="49">
        <f>((D301*$D$299+E301*$E$299+F301*$F$299+G301*$G$299+H301*$H$299+I301*$I$299+J301*$J$299+K301*$K$299+L301*$L$299+$M$299*M301+$N$299*N301+$O$299*O301)/$P$299)*0.9</f>
        <v>81.314999999999998</v>
      </c>
      <c r="Q301" s="49">
        <v>6</v>
      </c>
      <c r="R301" s="50">
        <f>Q301*0.1</f>
        <v>0.60000000000000009</v>
      </c>
      <c r="S301" s="50">
        <f>P301+R301</f>
        <v>81.914999999999992</v>
      </c>
    </row>
    <row r="302" spans="1:19" s="1" customFormat="1" ht="18.75">
      <c r="B302" s="47">
        <v>2</v>
      </c>
      <c r="C302" s="68" t="s">
        <v>193</v>
      </c>
      <c r="D302" s="122">
        <v>74</v>
      </c>
      <c r="E302" s="135">
        <v>85</v>
      </c>
      <c r="F302" s="135">
        <v>90</v>
      </c>
      <c r="G302" s="122">
        <v>95</v>
      </c>
      <c r="H302" s="135">
        <v>85</v>
      </c>
      <c r="I302" s="194">
        <v>87</v>
      </c>
      <c r="J302" s="243">
        <v>92</v>
      </c>
      <c r="K302" s="194">
        <v>84</v>
      </c>
      <c r="L302" s="243">
        <v>95</v>
      </c>
      <c r="M302" s="194">
        <v>95</v>
      </c>
      <c r="N302" s="61"/>
      <c r="O302" s="61"/>
      <c r="P302" s="49">
        <f t="shared" ref="P302:P311" si="17">((D302*$D$299+E302*$E$299+F302*$F$299+G302*$G$299+H302*$H$299+I302*$I$299+J302*$J$299+K302*$K$299+L302*$L$299+$M$299*M302+$N$299*N302+$O$299*O302)/$P$299)*0.9</f>
        <v>80.460000000000008</v>
      </c>
      <c r="Q302" s="49"/>
      <c r="R302" s="50">
        <f t="shared" ref="R302:R311" si="18">Q302*0.1</f>
        <v>0</v>
      </c>
      <c r="S302" s="50">
        <f t="shared" ref="S302:S311" si="19">P302+R302</f>
        <v>80.460000000000008</v>
      </c>
    </row>
    <row r="303" spans="1:19" s="1" customFormat="1" ht="18.75">
      <c r="B303" s="47">
        <v>3</v>
      </c>
      <c r="C303" s="83" t="s">
        <v>191</v>
      </c>
      <c r="D303" s="122">
        <v>74</v>
      </c>
      <c r="E303" s="135">
        <v>90</v>
      </c>
      <c r="F303" s="122">
        <v>90</v>
      </c>
      <c r="G303" s="122">
        <v>93</v>
      </c>
      <c r="H303" s="122">
        <v>85</v>
      </c>
      <c r="I303" s="194">
        <v>85</v>
      </c>
      <c r="J303" s="243">
        <v>94</v>
      </c>
      <c r="K303" s="194">
        <v>85</v>
      </c>
      <c r="L303" s="243">
        <v>93</v>
      </c>
      <c r="M303" s="194">
        <v>93</v>
      </c>
      <c r="N303" s="61"/>
      <c r="O303" s="61"/>
      <c r="P303" s="49">
        <f t="shared" si="17"/>
        <v>80.19</v>
      </c>
      <c r="Q303" s="49"/>
      <c r="R303" s="50">
        <f t="shared" si="18"/>
        <v>0</v>
      </c>
      <c r="S303" s="50">
        <f t="shared" si="19"/>
        <v>80.19</v>
      </c>
    </row>
    <row r="304" spans="1:19" s="1" customFormat="1" ht="19.5" thickBot="1">
      <c r="B304" s="97">
        <v>4</v>
      </c>
      <c r="C304" s="90" t="s">
        <v>192</v>
      </c>
      <c r="D304" s="134">
        <v>74</v>
      </c>
      <c r="E304" s="159">
        <v>88</v>
      </c>
      <c r="F304" s="159">
        <v>88</v>
      </c>
      <c r="G304" s="134">
        <v>92</v>
      </c>
      <c r="H304" s="159">
        <v>85</v>
      </c>
      <c r="I304" s="203">
        <v>86</v>
      </c>
      <c r="J304" s="245">
        <v>92</v>
      </c>
      <c r="K304" s="203">
        <v>85</v>
      </c>
      <c r="L304" s="245">
        <v>92</v>
      </c>
      <c r="M304" s="203">
        <v>92</v>
      </c>
      <c r="N304" s="100"/>
      <c r="O304" s="100"/>
      <c r="P304" s="92">
        <f t="shared" si="17"/>
        <v>79.56</v>
      </c>
      <c r="Q304" s="92"/>
      <c r="R304" s="93">
        <f t="shared" si="18"/>
        <v>0</v>
      </c>
      <c r="S304" s="93">
        <f t="shared" si="19"/>
        <v>79.56</v>
      </c>
    </row>
    <row r="305" spans="1:19" s="1" customFormat="1" ht="18.75">
      <c r="B305" s="51">
        <v>5</v>
      </c>
      <c r="C305" s="83" t="s">
        <v>196</v>
      </c>
      <c r="D305" s="127">
        <v>70</v>
      </c>
      <c r="E305" s="169">
        <v>84</v>
      </c>
      <c r="F305" s="169">
        <v>82</v>
      </c>
      <c r="G305" s="127">
        <v>83</v>
      </c>
      <c r="H305" s="169">
        <v>80</v>
      </c>
      <c r="I305" s="199">
        <v>80</v>
      </c>
      <c r="J305" s="244">
        <v>80</v>
      </c>
      <c r="K305" s="199">
        <v>78</v>
      </c>
      <c r="L305" s="244">
        <v>82</v>
      </c>
      <c r="M305" s="199">
        <v>85</v>
      </c>
      <c r="N305" s="82"/>
      <c r="O305" s="82"/>
      <c r="P305" s="54">
        <f t="shared" si="17"/>
        <v>72.63000000000001</v>
      </c>
      <c r="Q305" s="54"/>
      <c r="R305" s="55">
        <f t="shared" si="18"/>
        <v>0</v>
      </c>
      <c r="S305" s="55">
        <f t="shared" si="19"/>
        <v>72.63000000000001</v>
      </c>
    </row>
    <row r="306" spans="1:19" s="1" customFormat="1" ht="18.75">
      <c r="B306" s="47">
        <v>6</v>
      </c>
      <c r="C306" s="68" t="s">
        <v>195</v>
      </c>
      <c r="D306" s="122">
        <v>70</v>
      </c>
      <c r="E306" s="135">
        <v>84</v>
      </c>
      <c r="F306" s="135">
        <v>82</v>
      </c>
      <c r="G306" s="122">
        <v>80</v>
      </c>
      <c r="H306" s="135">
        <v>75</v>
      </c>
      <c r="I306" s="194">
        <v>78</v>
      </c>
      <c r="J306" s="243">
        <v>82</v>
      </c>
      <c r="K306" s="194">
        <v>74</v>
      </c>
      <c r="L306" s="243">
        <v>83</v>
      </c>
      <c r="M306" s="194">
        <v>85</v>
      </c>
      <c r="N306" s="61"/>
      <c r="O306" s="61"/>
      <c r="P306" s="49">
        <f t="shared" si="17"/>
        <v>71.864999999999995</v>
      </c>
      <c r="Q306" s="49"/>
      <c r="R306" s="50">
        <f t="shared" si="18"/>
        <v>0</v>
      </c>
      <c r="S306" s="50">
        <f t="shared" si="19"/>
        <v>71.864999999999995</v>
      </c>
    </row>
    <row r="307" spans="1:19" s="1" customFormat="1" ht="18.75">
      <c r="B307" s="47">
        <v>7</v>
      </c>
      <c r="C307" s="83" t="s">
        <v>194</v>
      </c>
      <c r="D307" s="122">
        <v>70</v>
      </c>
      <c r="E307" s="135">
        <v>90</v>
      </c>
      <c r="F307" s="135">
        <v>78</v>
      </c>
      <c r="G307" s="122">
        <v>85</v>
      </c>
      <c r="H307" s="135">
        <v>75</v>
      </c>
      <c r="I307" s="194">
        <v>76</v>
      </c>
      <c r="J307" s="135">
        <v>78</v>
      </c>
      <c r="K307" s="194">
        <v>75</v>
      </c>
      <c r="L307" s="243">
        <v>78</v>
      </c>
      <c r="M307" s="194">
        <v>83</v>
      </c>
      <c r="N307" s="61"/>
      <c r="O307" s="61"/>
      <c r="P307" s="49">
        <f t="shared" si="17"/>
        <v>70.56</v>
      </c>
      <c r="Q307" s="49"/>
      <c r="R307" s="50">
        <f t="shared" si="18"/>
        <v>0</v>
      </c>
      <c r="S307" s="50">
        <f t="shared" si="19"/>
        <v>70.56</v>
      </c>
    </row>
    <row r="308" spans="1:19" s="1" customFormat="1" ht="18.75">
      <c r="B308" s="47">
        <v>8</v>
      </c>
      <c r="C308" s="68" t="s">
        <v>197</v>
      </c>
      <c r="D308" s="122">
        <v>72</v>
      </c>
      <c r="E308" s="135">
        <v>75</v>
      </c>
      <c r="F308" s="122">
        <v>80</v>
      </c>
      <c r="G308" s="122">
        <v>74</v>
      </c>
      <c r="H308" s="122">
        <v>74</v>
      </c>
      <c r="I308" s="194">
        <v>74</v>
      </c>
      <c r="J308" s="243">
        <v>84</v>
      </c>
      <c r="K308" s="194">
        <v>74</v>
      </c>
      <c r="L308" s="243">
        <v>84</v>
      </c>
      <c r="M308" s="194">
        <v>72</v>
      </c>
      <c r="N308" s="61"/>
      <c r="O308" s="61"/>
      <c r="P308" s="49">
        <f t="shared" ref="P308" si="20">((D308*$D$299+E308*$E$299+F308*$F$299+G308*$G$299+H308*$H$299+I308*$I$299+J308*$J$299+K308*$K$299+L308*$L$299+$M$299*M308+$N$299*N308+$O$299*O308)/$P$299)*0.9</f>
        <v>69.25500000000001</v>
      </c>
      <c r="Q308" s="49">
        <v>3</v>
      </c>
      <c r="R308" s="50">
        <f t="shared" si="18"/>
        <v>0.30000000000000004</v>
      </c>
      <c r="S308" s="50">
        <f t="shared" si="19"/>
        <v>69.555000000000007</v>
      </c>
    </row>
    <row r="309" spans="1:19" s="1" customFormat="1" ht="18.75">
      <c r="B309" s="47">
        <v>9</v>
      </c>
      <c r="C309" s="68" t="s">
        <v>198</v>
      </c>
      <c r="D309" s="122">
        <v>70</v>
      </c>
      <c r="E309" s="135">
        <v>78</v>
      </c>
      <c r="F309" s="135">
        <v>76</v>
      </c>
      <c r="G309" s="122">
        <v>82</v>
      </c>
      <c r="H309" s="135">
        <v>75</v>
      </c>
      <c r="I309" s="194">
        <v>75</v>
      </c>
      <c r="J309" s="243">
        <v>75</v>
      </c>
      <c r="K309" s="194">
        <v>75</v>
      </c>
      <c r="L309" s="243">
        <v>74</v>
      </c>
      <c r="M309" s="194">
        <v>78</v>
      </c>
      <c r="N309" s="61"/>
      <c r="O309" s="61"/>
      <c r="P309" s="49">
        <f t="shared" si="17"/>
        <v>68.039999999999992</v>
      </c>
      <c r="Q309" s="49"/>
      <c r="R309" s="50">
        <f t="shared" si="18"/>
        <v>0</v>
      </c>
      <c r="S309" s="50">
        <f t="shared" si="19"/>
        <v>68.039999999999992</v>
      </c>
    </row>
    <row r="310" spans="1:19" s="1" customFormat="1" ht="18.75">
      <c r="B310" s="47">
        <v>10</v>
      </c>
      <c r="C310" s="68" t="s">
        <v>199</v>
      </c>
      <c r="D310" s="122">
        <v>72</v>
      </c>
      <c r="E310" s="135">
        <v>74</v>
      </c>
      <c r="F310" s="135">
        <v>74</v>
      </c>
      <c r="G310" s="122">
        <v>74</v>
      </c>
      <c r="H310" s="135">
        <v>76</v>
      </c>
      <c r="I310" s="194">
        <v>72</v>
      </c>
      <c r="J310" s="243">
        <v>76</v>
      </c>
      <c r="K310" s="194">
        <v>70</v>
      </c>
      <c r="L310" s="243">
        <v>78</v>
      </c>
      <c r="M310" s="194">
        <v>70</v>
      </c>
      <c r="N310" s="61"/>
      <c r="O310" s="61"/>
      <c r="P310" s="49">
        <f t="shared" si="17"/>
        <v>66.06</v>
      </c>
      <c r="Q310" s="49"/>
      <c r="R310" s="50">
        <f t="shared" si="18"/>
        <v>0</v>
      </c>
      <c r="S310" s="50">
        <f t="shared" si="19"/>
        <v>66.06</v>
      </c>
    </row>
    <row r="311" spans="1:19" s="1" customFormat="1" ht="18.75" hidden="1">
      <c r="B311" s="47">
        <v>11</v>
      </c>
      <c r="C311" s="68"/>
      <c r="D311" s="122"/>
      <c r="E311" s="135"/>
      <c r="F311" s="135"/>
      <c r="G311" s="122"/>
      <c r="H311" s="135"/>
      <c r="I311" s="194"/>
      <c r="J311" s="243"/>
      <c r="K311" s="194"/>
      <c r="L311" s="243"/>
      <c r="M311" s="194"/>
      <c r="N311" s="61"/>
      <c r="O311" s="61"/>
      <c r="P311" s="49">
        <f t="shared" si="17"/>
        <v>0</v>
      </c>
      <c r="Q311" s="49"/>
      <c r="R311" s="50">
        <f t="shared" si="18"/>
        <v>0</v>
      </c>
      <c r="S311" s="50">
        <f t="shared" si="19"/>
        <v>0</v>
      </c>
    </row>
    <row r="312" spans="1:19" s="1" customFormat="1" ht="18.75" hidden="1">
      <c r="B312" s="65"/>
      <c r="C312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72"/>
      <c r="Q312" s="70"/>
      <c r="R312" s="71"/>
      <c r="S312" s="73"/>
    </row>
    <row r="313" spans="1:19" s="1" customFormat="1" ht="18.75">
      <c r="B313" s="65"/>
      <c r="C313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72"/>
      <c r="Q313" s="70"/>
      <c r="R313" s="71"/>
      <c r="S313" s="73"/>
    </row>
    <row r="314" spans="1:19" s="1" customFormat="1" ht="15.75">
      <c r="A314" s="307" t="s">
        <v>228</v>
      </c>
      <c r="B314" s="307"/>
      <c r="C314" s="307"/>
      <c r="D314" s="307"/>
      <c r="E314" s="307"/>
      <c r="F314" s="307"/>
      <c r="G314" s="307"/>
      <c r="H314" s="307"/>
      <c r="I314" s="307"/>
      <c r="J314" s="307"/>
      <c r="K314" s="307"/>
      <c r="L314" s="307"/>
      <c r="M314" s="307"/>
      <c r="N314" s="307"/>
      <c r="O314" s="307"/>
      <c r="P314" s="307"/>
      <c r="Q314" s="307"/>
      <c r="R314" s="307"/>
      <c r="S314" s="307"/>
    </row>
    <row r="315" spans="1:19" s="1" customFormat="1" ht="15.75">
      <c r="A315" s="112"/>
      <c r="B315" s="112"/>
      <c r="C315" s="112"/>
      <c r="D315" s="112"/>
      <c r="E315" s="112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</row>
    <row r="316" spans="1:19" s="1" customFormat="1" ht="15.75">
      <c r="A316" s="308" t="s">
        <v>9</v>
      </c>
      <c r="B316" s="308"/>
      <c r="C316" s="308"/>
      <c r="D316" s="308"/>
      <c r="E316" s="308"/>
      <c r="F316" s="308"/>
      <c r="G316" s="308"/>
      <c r="H316" s="308"/>
      <c r="I316" s="308"/>
      <c r="J316" s="308"/>
      <c r="K316" s="308"/>
      <c r="L316" s="308"/>
      <c r="M316" s="308"/>
      <c r="N316" s="308"/>
      <c r="O316" s="308"/>
      <c r="P316" s="308"/>
      <c r="Q316" s="308"/>
      <c r="R316" s="308"/>
      <c r="S316" s="308"/>
    </row>
    <row r="317" spans="1:19" s="1" customFormat="1" ht="15.75">
      <c r="A317" s="299" t="s">
        <v>220</v>
      </c>
      <c r="B317" s="299"/>
      <c r="C317" s="299"/>
      <c r="D317" s="299"/>
      <c r="E317" s="299"/>
      <c r="F317" s="299"/>
      <c r="G317" s="299"/>
      <c r="H317" s="299"/>
      <c r="I317" s="299"/>
      <c r="J317" s="299"/>
      <c r="K317" s="299"/>
      <c r="L317" s="299"/>
      <c r="M317" s="299"/>
      <c r="N317" s="299"/>
      <c r="O317" s="299"/>
      <c r="P317" s="299"/>
      <c r="Q317" s="299"/>
      <c r="R317" s="299"/>
      <c r="S317" s="299"/>
    </row>
    <row r="318" spans="1:19" s="1" customFormat="1" ht="15.75">
      <c r="A318" s="299"/>
      <c r="B318" s="299"/>
      <c r="C318" s="299"/>
      <c r="D318" s="299"/>
      <c r="E318" s="299"/>
      <c r="F318" s="299"/>
      <c r="G318" s="299"/>
      <c r="H318" s="299"/>
      <c r="I318" s="299"/>
      <c r="J318" s="299"/>
      <c r="K318" s="299"/>
      <c r="L318" s="299"/>
      <c r="M318" s="299"/>
      <c r="N318" s="299"/>
      <c r="O318" s="299"/>
      <c r="P318" s="299"/>
      <c r="Q318" s="299"/>
      <c r="R318" s="299"/>
      <c r="S318" s="299"/>
    </row>
    <row r="319" spans="1:19" s="1" customFormat="1" ht="15.75">
      <c r="A319" s="299" t="s">
        <v>222</v>
      </c>
      <c r="B319" s="299"/>
      <c r="C319" s="299"/>
      <c r="D319" s="299"/>
      <c r="E319" s="299"/>
      <c r="F319" s="299"/>
      <c r="G319" s="299"/>
      <c r="H319" s="299"/>
      <c r="I319" s="299"/>
      <c r="J319" s="299"/>
      <c r="K319" s="299"/>
      <c r="L319" s="299"/>
      <c r="M319" s="299"/>
      <c r="N319" s="299"/>
      <c r="O319" s="299"/>
      <c r="P319" s="299"/>
      <c r="Q319" s="299"/>
      <c r="R319" s="299"/>
      <c r="S319" s="299"/>
    </row>
    <row r="320" spans="1:19" s="1" customFormat="1" ht="15.75">
      <c r="A320" s="300"/>
      <c r="B320" s="300"/>
      <c r="C320" s="300"/>
      <c r="D320" s="300"/>
      <c r="E320" s="300"/>
      <c r="F320" s="300"/>
      <c r="G320" s="300"/>
      <c r="H320" s="300"/>
      <c r="I320" s="300"/>
      <c r="J320" s="300"/>
      <c r="K320" s="300"/>
      <c r="L320" s="300"/>
      <c r="M320" s="300"/>
      <c r="N320" s="300"/>
      <c r="O320" s="300"/>
      <c r="P320" s="300"/>
      <c r="Q320" s="300"/>
      <c r="R320" s="300"/>
      <c r="S320" s="300"/>
    </row>
    <row r="321" spans="1:19" s="1" customFormat="1" ht="15.75">
      <c r="A321" s="300" t="s">
        <v>223</v>
      </c>
      <c r="B321" s="300"/>
      <c r="C321" s="300"/>
      <c r="D321" s="300"/>
      <c r="E321" s="300"/>
      <c r="F321" s="300"/>
      <c r="G321" s="300"/>
      <c r="H321" s="300"/>
      <c r="I321" s="300"/>
      <c r="J321" s="300"/>
      <c r="K321" s="300"/>
      <c r="L321" s="300"/>
      <c r="M321" s="300"/>
      <c r="N321" s="300"/>
      <c r="O321" s="300"/>
      <c r="P321" s="300"/>
      <c r="Q321" s="300"/>
      <c r="R321" s="300"/>
      <c r="S321" s="300"/>
    </row>
    <row r="328" spans="1:19" ht="15.75">
      <c r="A328" s="297" t="s">
        <v>0</v>
      </c>
      <c r="B328" s="297"/>
      <c r="C328" s="297"/>
      <c r="D328" s="297"/>
      <c r="E328" s="297"/>
      <c r="F328" s="297"/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</row>
    <row r="329" spans="1:19" ht="15.75">
      <c r="A329" s="297" t="s">
        <v>1</v>
      </c>
      <c r="B329" s="297"/>
      <c r="C329" s="297"/>
      <c r="D329" s="297"/>
      <c r="E329" s="297"/>
      <c r="F329" s="297"/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</row>
    <row r="330" spans="1:19" ht="15.75">
      <c r="A330" s="301" t="s">
        <v>40</v>
      </c>
      <c r="B330" s="301"/>
      <c r="C330" s="301"/>
      <c r="D330" s="301"/>
      <c r="E330" s="301"/>
      <c r="F330" s="301"/>
      <c r="G330" s="301"/>
      <c r="H330" s="301"/>
      <c r="I330" s="301"/>
      <c r="J330" s="301"/>
      <c r="K330" s="301"/>
      <c r="L330" s="301"/>
      <c r="M330" s="301"/>
      <c r="N330" s="301"/>
      <c r="O330" s="301"/>
      <c r="P330" s="301"/>
      <c r="Q330" s="301"/>
      <c r="R330" s="301"/>
      <c r="S330" s="301"/>
    </row>
    <row r="331" spans="1:19" ht="15.75">
      <c r="A331" s="298" t="s">
        <v>370</v>
      </c>
      <c r="B331" s="298"/>
      <c r="C331" s="298"/>
      <c r="D331" s="298"/>
      <c r="E331" s="298"/>
      <c r="F331" s="298"/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</row>
    <row r="332" spans="1:19" ht="15.75">
      <c r="A332" s="298" t="s">
        <v>72</v>
      </c>
      <c r="B332" s="298"/>
      <c r="C332" s="298"/>
      <c r="D332" s="298"/>
      <c r="E332" s="298"/>
      <c r="F332" s="298"/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</row>
    <row r="333" spans="1:19" ht="15.75">
      <c r="A333" s="310" t="s">
        <v>2</v>
      </c>
      <c r="B333" s="310"/>
      <c r="C333" s="310"/>
      <c r="D333" s="310"/>
      <c r="E333" s="310"/>
      <c r="F333" s="310"/>
      <c r="G333" s="310"/>
      <c r="H333" s="310"/>
      <c r="I333" s="310"/>
      <c r="J333" s="310"/>
      <c r="K333" s="310"/>
      <c r="L333" s="310"/>
      <c r="M333" s="310"/>
      <c r="N333" s="310"/>
      <c r="O333" s="310"/>
      <c r="P333" s="310"/>
      <c r="Q333" s="117"/>
    </row>
    <row r="334" spans="1:19" ht="133.5" customHeight="1">
      <c r="A334" s="24"/>
      <c r="B334" s="295" t="s">
        <v>221</v>
      </c>
      <c r="C334" s="296"/>
      <c r="D334" s="296"/>
      <c r="E334" s="296"/>
      <c r="F334" s="296"/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</row>
    <row r="335" spans="1:19" ht="18.75">
      <c r="A335" s="22"/>
      <c r="B335" s="284" t="s">
        <v>11</v>
      </c>
      <c r="C335" s="284"/>
      <c r="D335" s="284"/>
      <c r="E335" s="284"/>
      <c r="F335" s="284"/>
      <c r="G335" s="284"/>
      <c r="H335" s="284"/>
      <c r="I335" s="284"/>
      <c r="J335" s="284"/>
      <c r="K335" s="284"/>
      <c r="L335" s="284"/>
      <c r="M335" s="285" t="s">
        <v>71</v>
      </c>
      <c r="N335" s="285"/>
      <c r="O335" s="285"/>
      <c r="P335" s="42" t="s">
        <v>12</v>
      </c>
      <c r="Q335" s="285" t="s">
        <v>79</v>
      </c>
      <c r="R335" s="285"/>
      <c r="S335" s="285"/>
    </row>
    <row r="336" spans="1:19" ht="18.75">
      <c r="A336" s="22"/>
      <c r="B336" s="286" t="s">
        <v>20</v>
      </c>
      <c r="C336" s="286"/>
      <c r="D336" s="286"/>
      <c r="E336" s="286"/>
      <c r="F336" s="286"/>
      <c r="G336" s="286"/>
      <c r="H336" s="286"/>
      <c r="I336" s="292">
        <v>1</v>
      </c>
      <c r="J336" s="292"/>
      <c r="K336" s="251"/>
      <c r="L336" s="43" t="s">
        <v>19</v>
      </c>
      <c r="M336" s="43"/>
      <c r="N336" s="293" t="s">
        <v>13</v>
      </c>
      <c r="O336" s="293"/>
      <c r="P336" s="293"/>
      <c r="Q336" s="294" t="s">
        <v>67</v>
      </c>
      <c r="R336" s="294"/>
      <c r="S336" s="294"/>
    </row>
    <row r="337" spans="1:19" ht="18.75">
      <c r="A337" s="22"/>
      <c r="B337" s="284" t="s">
        <v>16</v>
      </c>
      <c r="C337" s="284"/>
      <c r="D337" s="285" t="s">
        <v>119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</row>
    <row r="338" spans="1:19" ht="18.75">
      <c r="A338" s="22"/>
      <c r="B338" s="286" t="s">
        <v>15</v>
      </c>
      <c r="C338" s="286"/>
      <c r="D338" s="309"/>
      <c r="E338" s="309"/>
      <c r="F338" s="309"/>
      <c r="G338" s="309"/>
      <c r="H338" s="309"/>
      <c r="I338" s="309"/>
      <c r="J338" s="309"/>
      <c r="K338" s="309"/>
      <c r="L338" s="309"/>
      <c r="M338" s="309"/>
      <c r="N338" s="309"/>
      <c r="O338" s="309"/>
      <c r="P338" s="309"/>
      <c r="Q338" s="309"/>
      <c r="R338" s="309"/>
      <c r="S338" s="309"/>
    </row>
    <row r="339" spans="1:19" ht="15.7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</row>
    <row r="340" spans="1:19" ht="15.75">
      <c r="A340" s="36"/>
      <c r="B340" s="287" t="s">
        <v>22</v>
      </c>
      <c r="C340" s="287"/>
      <c r="D340" s="287"/>
      <c r="E340" s="287"/>
      <c r="F340" s="287"/>
      <c r="G340" s="287"/>
      <c r="H340" s="287"/>
      <c r="I340" s="287"/>
      <c r="J340" s="287"/>
      <c r="K340" s="287"/>
      <c r="L340" s="287"/>
      <c r="M340" s="287"/>
      <c r="N340" s="287"/>
      <c r="O340" s="287"/>
      <c r="P340" s="287"/>
      <c r="Q340" s="287"/>
      <c r="R340" s="288"/>
      <c r="S340" s="21">
        <v>7</v>
      </c>
    </row>
    <row r="341" spans="1:19" ht="15.7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</row>
    <row r="342" spans="1:19" ht="15.75">
      <c r="A342" s="4"/>
      <c r="B342" s="4"/>
      <c r="C342" s="4"/>
      <c r="D342" s="289" t="s">
        <v>6</v>
      </c>
      <c r="E342" s="290"/>
      <c r="F342" s="290"/>
      <c r="G342" s="290"/>
      <c r="H342" s="290"/>
      <c r="I342" s="290"/>
      <c r="J342" s="290"/>
      <c r="K342" s="290"/>
      <c r="L342" s="290"/>
      <c r="M342" s="290"/>
      <c r="N342" s="290"/>
      <c r="O342" s="291"/>
      <c r="P342" s="8"/>
      <c r="Q342" s="287" t="s">
        <v>23</v>
      </c>
      <c r="R342" s="288"/>
      <c r="S342" s="21">
        <f>IF($S$107=2,1,ROUNDDOWN(S340*0.4,0))</f>
        <v>2</v>
      </c>
    </row>
    <row r="343" spans="1:19" ht="111.75" customHeight="1">
      <c r="A343" s="5"/>
      <c r="B343" s="114"/>
      <c r="C343" s="113" t="s">
        <v>200</v>
      </c>
      <c r="D343" s="40" t="s">
        <v>319</v>
      </c>
      <c r="E343" s="40" t="s">
        <v>371</v>
      </c>
      <c r="F343" s="75" t="s">
        <v>25</v>
      </c>
      <c r="G343" s="75" t="s">
        <v>335</v>
      </c>
      <c r="H343" s="40" t="s">
        <v>80</v>
      </c>
      <c r="I343" s="40" t="s">
        <v>81</v>
      </c>
      <c r="J343" s="40" t="s">
        <v>322</v>
      </c>
      <c r="K343" s="40" t="s">
        <v>372</v>
      </c>
      <c r="L343" s="40" t="s">
        <v>373</v>
      </c>
      <c r="M343" s="40" t="s">
        <v>374</v>
      </c>
      <c r="N343" s="40" t="s">
        <v>375</v>
      </c>
      <c r="O343" s="40" t="s">
        <v>376</v>
      </c>
      <c r="P343" s="12"/>
      <c r="Q343" s="12"/>
    </row>
    <row r="344" spans="1:19">
      <c r="A344" s="5"/>
      <c r="B344" s="302"/>
      <c r="C344" s="302"/>
      <c r="D344" s="289" t="s">
        <v>7</v>
      </c>
      <c r="E344" s="290"/>
      <c r="F344" s="290"/>
      <c r="G344" s="290"/>
      <c r="H344" s="290"/>
      <c r="I344" s="290"/>
      <c r="J344" s="290"/>
      <c r="K344" s="290"/>
      <c r="L344" s="290"/>
      <c r="M344" s="290"/>
      <c r="N344" s="290"/>
      <c r="O344" s="291"/>
      <c r="P344" s="13" t="s">
        <v>8</v>
      </c>
      <c r="Q344" s="30"/>
    </row>
    <row r="345" spans="1:19">
      <c r="A345" s="5"/>
      <c r="B345" s="303"/>
      <c r="C345" s="303"/>
      <c r="D345" s="11">
        <v>1</v>
      </c>
      <c r="E345" s="6">
        <v>1</v>
      </c>
      <c r="F345" s="6">
        <v>3</v>
      </c>
      <c r="G345" s="6">
        <v>3</v>
      </c>
      <c r="H345" s="6">
        <v>1</v>
      </c>
      <c r="I345" s="6">
        <v>1</v>
      </c>
      <c r="J345" s="6">
        <v>1</v>
      </c>
      <c r="K345" s="6">
        <v>3</v>
      </c>
      <c r="L345" s="6">
        <v>3</v>
      </c>
      <c r="M345" s="6">
        <v>3</v>
      </c>
      <c r="N345" s="6">
        <v>3</v>
      </c>
      <c r="O345" s="6">
        <v>3</v>
      </c>
      <c r="P345" s="16">
        <f>SUM(D345:O345)</f>
        <v>26</v>
      </c>
      <c r="Q345" s="29"/>
    </row>
    <row r="346" spans="1:19" ht="48">
      <c r="A346" s="17"/>
      <c r="B346" s="121" t="s">
        <v>3</v>
      </c>
      <c r="C346" s="121" t="s">
        <v>4</v>
      </c>
      <c r="D346" s="304" t="s">
        <v>5</v>
      </c>
      <c r="E346" s="305"/>
      <c r="F346" s="305"/>
      <c r="G346" s="305"/>
      <c r="H346" s="305"/>
      <c r="I346" s="305"/>
      <c r="J346" s="305"/>
      <c r="K346" s="305"/>
      <c r="L346" s="305"/>
      <c r="M346" s="305"/>
      <c r="N346" s="305"/>
      <c r="O346" s="306"/>
      <c r="P346" s="28" t="s">
        <v>17</v>
      </c>
      <c r="Q346" s="28" t="s">
        <v>21</v>
      </c>
      <c r="R346" s="28" t="s">
        <v>18</v>
      </c>
      <c r="S346" s="28" t="s">
        <v>10</v>
      </c>
    </row>
    <row r="347" spans="1:19" ht="18.75">
      <c r="A347" s="7"/>
      <c r="B347" s="95">
        <v>1</v>
      </c>
      <c r="C347" s="61" t="s">
        <v>201</v>
      </c>
      <c r="D347" s="122">
        <v>85</v>
      </c>
      <c r="E347" s="122">
        <v>90</v>
      </c>
      <c r="F347" s="122">
        <v>98</v>
      </c>
      <c r="G347" s="122">
        <v>90</v>
      </c>
      <c r="H347" s="135">
        <v>90</v>
      </c>
      <c r="I347" s="122">
        <v>80</v>
      </c>
      <c r="J347" s="122">
        <v>74</v>
      </c>
      <c r="K347" s="243">
        <v>88</v>
      </c>
      <c r="L347" s="194">
        <v>90</v>
      </c>
      <c r="M347" s="243">
        <v>100</v>
      </c>
      <c r="N347" s="194">
        <v>87</v>
      </c>
      <c r="O347" s="194">
        <v>85</v>
      </c>
      <c r="P347" s="49">
        <f>((D347*$D$345+E347*$E$345+F347*$F$345+G347*$G$345+H347*$H$345+I347*$I$345+J347*$J$345+K347*$K$345+L347*$L$345+$M$345*M347+$N$345*N347+$O$345*O347)/$P$345)*0.9</f>
        <v>80.757692307692309</v>
      </c>
      <c r="Q347" s="49">
        <v>3</v>
      </c>
      <c r="R347" s="50">
        <f>Q347*0.1</f>
        <v>0.30000000000000004</v>
      </c>
      <c r="S347" s="50">
        <f>P347+R347</f>
        <v>81.057692307692307</v>
      </c>
    </row>
    <row r="348" spans="1:19" ht="19.5" thickBot="1">
      <c r="A348" s="7"/>
      <c r="B348" s="108">
        <v>2</v>
      </c>
      <c r="C348" s="100" t="s">
        <v>203</v>
      </c>
      <c r="D348" s="134">
        <v>88</v>
      </c>
      <c r="E348" s="134">
        <v>88</v>
      </c>
      <c r="F348" s="134">
        <v>92</v>
      </c>
      <c r="G348" s="134">
        <v>82</v>
      </c>
      <c r="H348" s="159">
        <v>85</v>
      </c>
      <c r="I348" s="134">
        <v>88</v>
      </c>
      <c r="J348" s="134">
        <v>90</v>
      </c>
      <c r="K348" s="245">
        <v>85</v>
      </c>
      <c r="L348" s="203">
        <v>85</v>
      </c>
      <c r="M348" s="245">
        <v>88</v>
      </c>
      <c r="N348" s="203">
        <v>85</v>
      </c>
      <c r="O348" s="203">
        <v>85</v>
      </c>
      <c r="P348" s="92">
        <f t="shared" ref="P348:P353" si="21">((D348*$D$345+E348*$E$345+F348*$F$345+G348*$G$345+H348*$H$345+I348*$I$345+J348*$J$345+K348*$K$345+L348*$L$345+$M$345*M348+$N$345*N348+$O$345*O348)/$P$345)*0.9</f>
        <v>77.711538461538453</v>
      </c>
      <c r="Q348" s="92">
        <v>3</v>
      </c>
      <c r="R348" s="93">
        <f t="shared" ref="R348:R353" si="22">Q348*0.1</f>
        <v>0.30000000000000004</v>
      </c>
      <c r="S348" s="93">
        <f t="shared" ref="S348:S353" si="23">P348+R348</f>
        <v>78.01153846153845</v>
      </c>
    </row>
    <row r="349" spans="1:19" ht="18.75">
      <c r="A349" s="7"/>
      <c r="B349" s="51">
        <v>3</v>
      </c>
      <c r="C349" s="82" t="s">
        <v>204</v>
      </c>
      <c r="D349" s="127">
        <v>82</v>
      </c>
      <c r="E349" s="127">
        <v>85</v>
      </c>
      <c r="F349" s="127">
        <v>90</v>
      </c>
      <c r="G349" s="127">
        <v>80</v>
      </c>
      <c r="H349" s="169">
        <v>85</v>
      </c>
      <c r="I349" s="127">
        <v>82</v>
      </c>
      <c r="J349" s="127">
        <v>83</v>
      </c>
      <c r="K349" s="244">
        <v>80</v>
      </c>
      <c r="L349" s="199">
        <v>82</v>
      </c>
      <c r="M349" s="244">
        <v>84</v>
      </c>
      <c r="N349" s="199">
        <v>80</v>
      </c>
      <c r="O349" s="199">
        <v>85</v>
      </c>
      <c r="P349" s="54">
        <f t="shared" si="21"/>
        <v>74.769230769230774</v>
      </c>
      <c r="Q349" s="54"/>
      <c r="R349" s="55">
        <f t="shared" si="22"/>
        <v>0</v>
      </c>
      <c r="S349" s="55">
        <f t="shared" si="23"/>
        <v>74.769230769230774</v>
      </c>
    </row>
    <row r="350" spans="1:19" ht="18.75">
      <c r="A350" s="7"/>
      <c r="B350" s="47">
        <v>4</v>
      </c>
      <c r="C350" s="82" t="s">
        <v>202</v>
      </c>
      <c r="D350" s="122">
        <v>80</v>
      </c>
      <c r="E350" s="122">
        <v>78</v>
      </c>
      <c r="F350" s="122">
        <v>80</v>
      </c>
      <c r="G350" s="122">
        <v>82</v>
      </c>
      <c r="H350" s="135">
        <v>80</v>
      </c>
      <c r="I350" s="122">
        <v>82</v>
      </c>
      <c r="J350" s="122">
        <v>80</v>
      </c>
      <c r="K350" s="243">
        <v>80</v>
      </c>
      <c r="L350" s="194">
        <v>82</v>
      </c>
      <c r="M350" s="243">
        <v>77</v>
      </c>
      <c r="N350" s="194">
        <v>80</v>
      </c>
      <c r="O350" s="194">
        <v>80</v>
      </c>
      <c r="P350" s="49">
        <f t="shared" si="21"/>
        <v>72.103846153846149</v>
      </c>
      <c r="Q350" s="49"/>
      <c r="R350" s="50">
        <f t="shared" si="22"/>
        <v>0</v>
      </c>
      <c r="S350" s="50">
        <f t="shared" si="23"/>
        <v>72.103846153846149</v>
      </c>
    </row>
    <row r="351" spans="1:19" ht="18.75">
      <c r="A351" s="7"/>
      <c r="B351" s="47">
        <v>5</v>
      </c>
      <c r="C351" s="61" t="s">
        <v>205</v>
      </c>
      <c r="D351" s="122">
        <v>75</v>
      </c>
      <c r="E351" s="122">
        <v>75</v>
      </c>
      <c r="F351" s="122">
        <v>80</v>
      </c>
      <c r="G351" s="122">
        <v>75</v>
      </c>
      <c r="H351" s="135">
        <v>78</v>
      </c>
      <c r="I351" s="122">
        <v>75</v>
      </c>
      <c r="J351" s="122">
        <v>80</v>
      </c>
      <c r="K351" s="243">
        <v>75</v>
      </c>
      <c r="L351" s="194">
        <v>75</v>
      </c>
      <c r="M351" s="243">
        <v>75</v>
      </c>
      <c r="N351" s="194">
        <v>80</v>
      </c>
      <c r="O351" s="194">
        <v>78</v>
      </c>
      <c r="P351" s="49">
        <f t="shared" si="21"/>
        <v>69.126923076923077</v>
      </c>
      <c r="Q351" s="49"/>
      <c r="R351" s="50">
        <f t="shared" si="22"/>
        <v>0</v>
      </c>
      <c r="S351" s="50">
        <f t="shared" si="23"/>
        <v>69.126923076923077</v>
      </c>
    </row>
    <row r="352" spans="1:19" ht="18.75">
      <c r="A352" s="7"/>
      <c r="B352" s="47">
        <v>6</v>
      </c>
      <c r="C352" s="61" t="s">
        <v>207</v>
      </c>
      <c r="D352" s="122">
        <v>78</v>
      </c>
      <c r="E352" s="122">
        <v>75</v>
      </c>
      <c r="F352" s="122">
        <v>74</v>
      </c>
      <c r="G352" s="122">
        <v>80</v>
      </c>
      <c r="H352" s="135">
        <v>74</v>
      </c>
      <c r="I352" s="122">
        <v>75</v>
      </c>
      <c r="J352" s="122">
        <v>80</v>
      </c>
      <c r="K352" s="243">
        <v>75</v>
      </c>
      <c r="L352" s="194">
        <v>74</v>
      </c>
      <c r="M352" s="243">
        <v>80</v>
      </c>
      <c r="N352" s="194">
        <v>74</v>
      </c>
      <c r="O352" s="194">
        <v>74</v>
      </c>
      <c r="P352" s="49">
        <f t="shared" si="21"/>
        <v>68.365384615384627</v>
      </c>
      <c r="Q352" s="49"/>
      <c r="R352" s="50">
        <f t="shared" si="22"/>
        <v>0</v>
      </c>
      <c r="S352" s="50">
        <f t="shared" si="23"/>
        <v>68.365384615384627</v>
      </c>
    </row>
    <row r="353" spans="1:19" ht="18.75">
      <c r="A353" s="7"/>
      <c r="B353" s="47">
        <v>7</v>
      </c>
      <c r="C353" s="61" t="s">
        <v>206</v>
      </c>
      <c r="D353" s="122">
        <v>74</v>
      </c>
      <c r="E353" s="122">
        <v>77</v>
      </c>
      <c r="F353" s="122">
        <v>74</v>
      </c>
      <c r="G353" s="122">
        <v>74</v>
      </c>
      <c r="H353" s="135">
        <v>74</v>
      </c>
      <c r="I353" s="122">
        <v>80</v>
      </c>
      <c r="J353" s="122">
        <v>75</v>
      </c>
      <c r="K353" s="243">
        <v>75</v>
      </c>
      <c r="L353" s="194">
        <v>75</v>
      </c>
      <c r="M353" s="243">
        <v>75</v>
      </c>
      <c r="N353" s="194">
        <v>80</v>
      </c>
      <c r="O353" s="194">
        <v>74</v>
      </c>
      <c r="P353" s="49">
        <f t="shared" si="21"/>
        <v>67.880769230769232</v>
      </c>
      <c r="Q353" s="49"/>
      <c r="R353" s="50">
        <f t="shared" si="22"/>
        <v>0</v>
      </c>
      <c r="S353" s="50">
        <f t="shared" si="23"/>
        <v>67.880769230769232</v>
      </c>
    </row>
    <row r="354" spans="1:19" ht="18.75" hidden="1">
      <c r="A354" s="7"/>
      <c r="B354" s="47"/>
      <c r="C354" s="82"/>
      <c r="D354" s="122"/>
      <c r="E354" s="122"/>
      <c r="F354" s="122"/>
      <c r="G354" s="122"/>
      <c r="H354" s="135"/>
      <c r="I354" s="122"/>
      <c r="J354" s="122"/>
      <c r="K354" s="243"/>
      <c r="L354" s="194"/>
      <c r="M354" s="243"/>
      <c r="N354" s="194"/>
      <c r="O354" s="194"/>
      <c r="P354" s="49"/>
      <c r="Q354" s="49"/>
      <c r="R354" s="50"/>
      <c r="S354" s="50"/>
    </row>
    <row r="355" spans="1:19" ht="18.75" hidden="1">
      <c r="A355" s="7"/>
      <c r="B355" s="47"/>
      <c r="C355" s="61"/>
      <c r="D355" s="48"/>
      <c r="E355" s="136"/>
      <c r="F355" s="131"/>
      <c r="G355" s="131"/>
      <c r="H355" s="131"/>
      <c r="I355" s="131"/>
      <c r="J355" s="131"/>
      <c r="K355" s="131"/>
      <c r="L355" s="48"/>
      <c r="M355" s="48"/>
      <c r="N355" s="48"/>
      <c r="O355" s="48"/>
      <c r="P355" s="49"/>
      <c r="Q355" s="49"/>
      <c r="R355" s="50"/>
      <c r="S355" s="50"/>
    </row>
    <row r="356" spans="1:19" ht="18.75" hidden="1">
      <c r="A356" s="7"/>
      <c r="B356" s="47"/>
      <c r="C356" s="61"/>
      <c r="D356" s="48"/>
      <c r="E356" s="136"/>
      <c r="F356" s="131"/>
      <c r="G356" s="131"/>
      <c r="H356" s="131"/>
      <c r="I356" s="131"/>
      <c r="J356" s="131"/>
      <c r="K356" s="131"/>
      <c r="L356" s="48"/>
      <c r="M356" s="48"/>
      <c r="N356" s="48"/>
      <c r="O356" s="48"/>
      <c r="P356" s="49"/>
      <c r="Q356" s="49"/>
      <c r="R356" s="50"/>
      <c r="S356" s="50"/>
    </row>
    <row r="357" spans="1:19" ht="18.75" hidden="1">
      <c r="A357" s="7"/>
      <c r="B357" s="47"/>
      <c r="C357" s="61"/>
      <c r="D357" s="48"/>
      <c r="E357" s="136"/>
      <c r="F357" s="131"/>
      <c r="G357" s="131"/>
      <c r="H357" s="131"/>
      <c r="I357" s="131"/>
      <c r="J357" s="131"/>
      <c r="K357" s="131"/>
      <c r="L357" s="48"/>
      <c r="M357" s="48"/>
      <c r="N357" s="48"/>
      <c r="O357" s="48"/>
      <c r="P357" s="49"/>
      <c r="Q357" s="49"/>
      <c r="R357" s="50"/>
      <c r="S357" s="50"/>
    </row>
    <row r="358" spans="1:19" ht="15.75" hidden="1">
      <c r="P358" s="33"/>
      <c r="Q358" s="35"/>
      <c r="R358" s="32"/>
      <c r="S358" s="31"/>
    </row>
    <row r="359" spans="1:19" ht="15.75">
      <c r="P359" s="33"/>
      <c r="Q359" s="35"/>
      <c r="R359" s="32"/>
      <c r="S359" s="31"/>
    </row>
    <row r="360" spans="1:19" ht="15.75">
      <c r="A360" s="307" t="s">
        <v>228</v>
      </c>
      <c r="B360" s="307"/>
      <c r="C360" s="307"/>
      <c r="D360" s="307"/>
      <c r="E360" s="307"/>
      <c r="F360" s="307"/>
      <c r="G360" s="307"/>
      <c r="H360" s="307"/>
      <c r="I360" s="307"/>
      <c r="J360" s="307"/>
      <c r="K360" s="307"/>
      <c r="L360" s="307"/>
      <c r="M360" s="307"/>
      <c r="N360" s="307"/>
      <c r="O360" s="307"/>
      <c r="P360" s="307"/>
      <c r="Q360" s="307"/>
      <c r="R360" s="307"/>
      <c r="S360" s="307"/>
    </row>
    <row r="361" spans="1:19" ht="15.75">
      <c r="A361" s="112"/>
      <c r="B361" s="112"/>
      <c r="C361" s="112"/>
      <c r="D361" s="112"/>
      <c r="E361" s="112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</row>
    <row r="362" spans="1:19" ht="15.75">
      <c r="A362" s="308" t="s">
        <v>9</v>
      </c>
      <c r="B362" s="308"/>
      <c r="C362" s="308"/>
      <c r="D362" s="308"/>
      <c r="E362" s="308"/>
      <c r="F362" s="308"/>
      <c r="G362" s="308"/>
      <c r="H362" s="308"/>
      <c r="I362" s="308"/>
      <c r="J362" s="308"/>
      <c r="K362" s="308"/>
      <c r="L362" s="308"/>
      <c r="M362" s="308"/>
      <c r="N362" s="308"/>
      <c r="O362" s="308"/>
      <c r="P362" s="308"/>
      <c r="Q362" s="308"/>
      <c r="R362" s="308"/>
      <c r="S362" s="308"/>
    </row>
    <row r="363" spans="1:19" ht="15.75">
      <c r="A363" s="299" t="s">
        <v>220</v>
      </c>
      <c r="B363" s="299"/>
      <c r="C363" s="299"/>
      <c r="D363" s="299"/>
      <c r="E363" s="299"/>
      <c r="F363" s="299"/>
      <c r="G363" s="299"/>
      <c r="H363" s="299"/>
      <c r="I363" s="299"/>
      <c r="J363" s="299"/>
      <c r="K363" s="299"/>
      <c r="L363" s="299"/>
      <c r="M363" s="299"/>
      <c r="N363" s="299"/>
      <c r="O363" s="299"/>
      <c r="P363" s="299"/>
      <c r="Q363" s="299"/>
      <c r="R363" s="299"/>
      <c r="S363" s="299"/>
    </row>
    <row r="364" spans="1:19" ht="15.75">
      <c r="A364" s="299"/>
      <c r="B364" s="299"/>
      <c r="C364" s="299"/>
      <c r="D364" s="299"/>
      <c r="E364" s="299"/>
      <c r="F364" s="299"/>
      <c r="G364" s="299"/>
      <c r="H364" s="299"/>
      <c r="I364" s="299"/>
      <c r="J364" s="299"/>
      <c r="K364" s="299"/>
      <c r="L364" s="299"/>
      <c r="M364" s="299"/>
      <c r="N364" s="299"/>
      <c r="O364" s="299"/>
      <c r="P364" s="299"/>
      <c r="Q364" s="299"/>
      <c r="R364" s="299"/>
      <c r="S364" s="299"/>
    </row>
    <row r="365" spans="1:19" ht="15.75">
      <c r="A365" s="299" t="s">
        <v>222</v>
      </c>
      <c r="B365" s="299"/>
      <c r="C365" s="299"/>
      <c r="D365" s="299"/>
      <c r="E365" s="299"/>
      <c r="F365" s="299"/>
      <c r="G365" s="299"/>
      <c r="H365" s="299"/>
      <c r="I365" s="299"/>
      <c r="J365" s="299"/>
      <c r="K365" s="299"/>
      <c r="L365" s="299"/>
      <c r="M365" s="299"/>
      <c r="N365" s="299"/>
      <c r="O365" s="299"/>
      <c r="P365" s="299"/>
      <c r="Q365" s="299"/>
      <c r="R365" s="299"/>
      <c r="S365" s="299"/>
    </row>
    <row r="366" spans="1:19" ht="15.75">
      <c r="A366" s="300"/>
      <c r="B366" s="300"/>
      <c r="C366" s="300"/>
      <c r="D366" s="300"/>
      <c r="E366" s="300"/>
      <c r="F366" s="300"/>
      <c r="G366" s="300"/>
      <c r="H366" s="300"/>
      <c r="I366" s="300"/>
      <c r="J366" s="300"/>
      <c r="K366" s="300"/>
      <c r="L366" s="300"/>
      <c r="M366" s="300"/>
      <c r="N366" s="300"/>
      <c r="O366" s="300"/>
      <c r="P366" s="300"/>
      <c r="Q366" s="300"/>
      <c r="R366" s="300"/>
      <c r="S366" s="300"/>
    </row>
    <row r="367" spans="1:19" ht="15.75">
      <c r="A367" s="300" t="s">
        <v>223</v>
      </c>
      <c r="B367" s="300"/>
      <c r="C367" s="300"/>
      <c r="D367" s="300"/>
      <c r="E367" s="300"/>
      <c r="F367" s="300"/>
      <c r="G367" s="300"/>
      <c r="H367" s="300"/>
      <c r="I367" s="300"/>
      <c r="J367" s="300"/>
      <c r="K367" s="300"/>
      <c r="L367" s="300"/>
      <c r="M367" s="300"/>
      <c r="N367" s="300"/>
      <c r="O367" s="300"/>
      <c r="P367" s="300"/>
      <c r="Q367" s="300"/>
      <c r="R367" s="300"/>
      <c r="S367" s="300"/>
    </row>
    <row r="373" spans="1:19" ht="15.75">
      <c r="A373" s="297" t="s">
        <v>0</v>
      </c>
      <c r="B373" s="297"/>
      <c r="C373" s="297"/>
      <c r="D373" s="297"/>
      <c r="E373" s="297"/>
      <c r="F373" s="297"/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</row>
    <row r="374" spans="1:19" ht="15.75">
      <c r="A374" s="297" t="s">
        <v>1</v>
      </c>
      <c r="B374" s="297"/>
      <c r="C374" s="297"/>
      <c r="D374" s="297"/>
      <c r="E374" s="297"/>
      <c r="F374" s="297"/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</row>
    <row r="375" spans="1:19" ht="15.75">
      <c r="A375" s="301" t="s">
        <v>40</v>
      </c>
      <c r="B375" s="301"/>
      <c r="C375" s="301"/>
      <c r="D375" s="301"/>
      <c r="E375" s="301"/>
      <c r="F375" s="301"/>
      <c r="G375" s="301"/>
      <c r="H375" s="301"/>
      <c r="I375" s="301"/>
      <c r="J375" s="301"/>
      <c r="K375" s="301"/>
      <c r="L375" s="301"/>
      <c r="M375" s="301"/>
      <c r="N375" s="301"/>
      <c r="O375" s="301"/>
      <c r="P375" s="301"/>
      <c r="Q375" s="301"/>
      <c r="R375" s="301"/>
      <c r="S375" s="301"/>
    </row>
    <row r="376" spans="1:19" ht="15.75">
      <c r="A376" s="298" t="s">
        <v>377</v>
      </c>
      <c r="B376" s="298"/>
      <c r="C376" s="298"/>
      <c r="D376" s="298"/>
      <c r="E376" s="298"/>
      <c r="F376" s="298"/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</row>
    <row r="377" spans="1:19" ht="15.75">
      <c r="A377" s="298" t="s">
        <v>72</v>
      </c>
      <c r="B377" s="298"/>
      <c r="C377" s="298"/>
      <c r="D377" s="298"/>
      <c r="E377" s="298"/>
      <c r="F377" s="298"/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</row>
    <row r="378" spans="1:19" ht="15.75">
      <c r="A378" s="310" t="s">
        <v>2</v>
      </c>
      <c r="B378" s="310"/>
      <c r="C378" s="310"/>
      <c r="D378" s="310"/>
      <c r="E378" s="310"/>
      <c r="F378" s="310"/>
      <c r="G378" s="310"/>
      <c r="H378" s="310"/>
      <c r="I378" s="310"/>
      <c r="J378" s="310"/>
      <c r="K378" s="310"/>
      <c r="L378" s="310"/>
      <c r="M378" s="310"/>
      <c r="N378" s="310"/>
      <c r="O378" s="310"/>
      <c r="P378" s="310"/>
      <c r="Q378" s="117"/>
    </row>
    <row r="379" spans="1:19" ht="135" customHeight="1">
      <c r="A379" s="24"/>
      <c r="B379" s="295" t="s">
        <v>221</v>
      </c>
      <c r="C379" s="296"/>
      <c r="D379" s="296"/>
      <c r="E379" s="296"/>
      <c r="F379" s="296"/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</row>
    <row r="380" spans="1:19" ht="18.75">
      <c r="A380" s="22"/>
      <c r="B380" s="284" t="s">
        <v>11</v>
      </c>
      <c r="C380" s="284"/>
      <c r="D380" s="284"/>
      <c r="E380" s="284"/>
      <c r="F380" s="284"/>
      <c r="G380" s="284"/>
      <c r="H380" s="284"/>
      <c r="I380" s="284"/>
      <c r="J380" s="284"/>
      <c r="K380" s="284"/>
      <c r="L380" s="284"/>
      <c r="M380" s="285" t="s">
        <v>71</v>
      </c>
      <c r="N380" s="285"/>
      <c r="O380" s="285"/>
      <c r="P380" s="42" t="s">
        <v>12</v>
      </c>
      <c r="Q380" s="285" t="s">
        <v>79</v>
      </c>
      <c r="R380" s="285"/>
      <c r="S380" s="285"/>
    </row>
    <row r="381" spans="1:19" ht="18.75">
      <c r="A381" s="22"/>
      <c r="B381" s="286" t="s">
        <v>20</v>
      </c>
      <c r="C381" s="286"/>
      <c r="D381" s="286"/>
      <c r="E381" s="286"/>
      <c r="F381" s="286"/>
      <c r="G381" s="286"/>
      <c r="H381" s="286"/>
      <c r="I381" s="292">
        <v>1</v>
      </c>
      <c r="J381" s="292"/>
      <c r="K381" s="251"/>
      <c r="L381" s="43" t="s">
        <v>19</v>
      </c>
      <c r="M381" s="43"/>
      <c r="N381" s="293" t="s">
        <v>13</v>
      </c>
      <c r="O381" s="293"/>
      <c r="P381" s="293"/>
      <c r="Q381" s="294" t="s">
        <v>67</v>
      </c>
      <c r="R381" s="294"/>
      <c r="S381" s="294"/>
    </row>
    <row r="382" spans="1:19" ht="18.75">
      <c r="A382" s="22"/>
      <c r="B382" s="284" t="s">
        <v>16</v>
      </c>
      <c r="C382" s="284"/>
      <c r="D382" s="285" t="s">
        <v>52</v>
      </c>
      <c r="E382" s="285"/>
      <c r="F382" s="285"/>
      <c r="G382" s="285"/>
      <c r="H382" s="285"/>
      <c r="I382" s="285"/>
      <c r="J382" s="285"/>
      <c r="K382" s="285"/>
      <c r="L382" s="285"/>
      <c r="M382" s="285"/>
      <c r="N382" s="285"/>
      <c r="O382" s="285"/>
      <c r="P382" s="285"/>
      <c r="Q382" s="285"/>
      <c r="R382" s="285"/>
      <c r="S382" s="285"/>
    </row>
    <row r="383" spans="1:19" ht="18.75">
      <c r="A383" s="22"/>
      <c r="B383" s="286" t="s">
        <v>15</v>
      </c>
      <c r="C383" s="286"/>
      <c r="D383" s="309"/>
      <c r="E383" s="309"/>
      <c r="F383" s="309"/>
      <c r="G383" s="309"/>
      <c r="H383" s="309"/>
      <c r="I383" s="309"/>
      <c r="J383" s="309"/>
      <c r="K383" s="309"/>
      <c r="L383" s="309"/>
      <c r="M383" s="309"/>
      <c r="N383" s="309"/>
      <c r="O383" s="309"/>
      <c r="P383" s="309"/>
      <c r="Q383" s="309"/>
      <c r="R383" s="309"/>
      <c r="S383" s="309"/>
    </row>
    <row r="384" spans="1:19" ht="15.7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</row>
    <row r="385" spans="1:19" ht="15.75">
      <c r="A385" s="36"/>
      <c r="B385" s="287" t="s">
        <v>22</v>
      </c>
      <c r="C385" s="287"/>
      <c r="D385" s="287"/>
      <c r="E385" s="287"/>
      <c r="F385" s="287"/>
      <c r="G385" s="287"/>
      <c r="H385" s="287"/>
      <c r="I385" s="287"/>
      <c r="J385" s="287"/>
      <c r="K385" s="287"/>
      <c r="L385" s="287"/>
      <c r="M385" s="287"/>
      <c r="N385" s="287"/>
      <c r="O385" s="287"/>
      <c r="P385" s="287"/>
      <c r="Q385" s="287"/>
      <c r="R385" s="288"/>
      <c r="S385" s="21">
        <v>6</v>
      </c>
    </row>
    <row r="386" spans="1:19" ht="15.7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</row>
    <row r="387" spans="1:19" ht="15.75">
      <c r="A387" s="4"/>
      <c r="B387" s="4"/>
      <c r="C387" s="4"/>
      <c r="D387" s="289" t="s">
        <v>6</v>
      </c>
      <c r="E387" s="290"/>
      <c r="F387" s="290"/>
      <c r="G387" s="290"/>
      <c r="H387" s="290"/>
      <c r="I387" s="290"/>
      <c r="J387" s="290"/>
      <c r="K387" s="290"/>
      <c r="L387" s="290"/>
      <c r="M387" s="290"/>
      <c r="N387" s="290"/>
      <c r="O387" s="291"/>
      <c r="P387" s="8"/>
      <c r="Q387" s="287" t="s">
        <v>23</v>
      </c>
      <c r="R387" s="288"/>
      <c r="S387" s="21">
        <f>IF($S$294=2,1,ROUNDDOWN(S385*0.4,0))</f>
        <v>2</v>
      </c>
    </row>
    <row r="388" spans="1:19" ht="126.75" customHeight="1">
      <c r="A388" s="5"/>
      <c r="B388" s="114"/>
      <c r="C388" s="113" t="s">
        <v>208</v>
      </c>
      <c r="D388" s="40" t="s">
        <v>319</v>
      </c>
      <c r="E388" s="40" t="s">
        <v>29</v>
      </c>
      <c r="F388" s="75" t="s">
        <v>335</v>
      </c>
      <c r="G388" s="75" t="s">
        <v>320</v>
      </c>
      <c r="H388" s="40" t="s">
        <v>80</v>
      </c>
      <c r="I388" s="40" t="s">
        <v>81</v>
      </c>
      <c r="J388" s="40" t="s">
        <v>322</v>
      </c>
      <c r="K388" s="40" t="s">
        <v>378</v>
      </c>
      <c r="L388" s="40" t="s">
        <v>209</v>
      </c>
      <c r="M388" s="40" t="s">
        <v>323</v>
      </c>
      <c r="N388" s="40" t="s">
        <v>379</v>
      </c>
      <c r="O388" s="40" t="s">
        <v>380</v>
      </c>
      <c r="P388" s="12"/>
      <c r="Q388" s="12"/>
    </row>
    <row r="389" spans="1:19">
      <c r="A389" s="5"/>
      <c r="B389" s="302"/>
      <c r="C389" s="302"/>
      <c r="D389" s="289" t="s">
        <v>7</v>
      </c>
      <c r="E389" s="290"/>
      <c r="F389" s="290"/>
      <c r="G389" s="290"/>
      <c r="H389" s="290"/>
      <c r="I389" s="290"/>
      <c r="J389" s="290"/>
      <c r="K389" s="290"/>
      <c r="L389" s="290"/>
      <c r="M389" s="290"/>
      <c r="N389" s="290"/>
      <c r="O389" s="291"/>
      <c r="P389" s="13" t="s">
        <v>8</v>
      </c>
      <c r="Q389" s="30"/>
    </row>
    <row r="390" spans="1:19">
      <c r="A390" s="5"/>
      <c r="B390" s="303"/>
      <c r="C390" s="303"/>
      <c r="D390" s="11">
        <v>1</v>
      </c>
      <c r="E390" s="6">
        <v>1</v>
      </c>
      <c r="F390" s="6">
        <v>1</v>
      </c>
      <c r="G390" s="6">
        <v>1</v>
      </c>
      <c r="H390" s="6">
        <v>1</v>
      </c>
      <c r="I390" s="6">
        <v>1</v>
      </c>
      <c r="J390" s="6">
        <v>1</v>
      </c>
      <c r="K390" s="6">
        <v>3</v>
      </c>
      <c r="L390" s="6">
        <v>3</v>
      </c>
      <c r="M390" s="6">
        <v>3</v>
      </c>
      <c r="N390" s="6">
        <v>3</v>
      </c>
      <c r="O390" s="6">
        <v>3</v>
      </c>
      <c r="P390" s="16">
        <f>SUM(D390:O390)</f>
        <v>22</v>
      </c>
      <c r="Q390" s="29"/>
    </row>
    <row r="391" spans="1:19" ht="48">
      <c r="A391" s="17"/>
      <c r="B391" s="115" t="s">
        <v>3</v>
      </c>
      <c r="C391" s="115" t="s">
        <v>4</v>
      </c>
      <c r="D391" s="317" t="s">
        <v>5</v>
      </c>
      <c r="E391" s="317"/>
      <c r="F391" s="317"/>
      <c r="G391" s="317"/>
      <c r="H391" s="317"/>
      <c r="I391" s="317"/>
      <c r="J391" s="317"/>
      <c r="K391" s="317"/>
      <c r="L391" s="317"/>
      <c r="M391" s="317"/>
      <c r="N391" s="317"/>
      <c r="O391" s="317"/>
      <c r="P391" s="46" t="s">
        <v>17</v>
      </c>
      <c r="Q391" s="46" t="s">
        <v>21</v>
      </c>
      <c r="R391" s="46" t="s">
        <v>18</v>
      </c>
      <c r="S391" s="46" t="s">
        <v>10</v>
      </c>
    </row>
    <row r="392" spans="1:19" ht="18.75">
      <c r="B392" s="95">
        <v>1</v>
      </c>
      <c r="C392" s="68" t="s">
        <v>210</v>
      </c>
      <c r="D392" s="122">
        <v>91</v>
      </c>
      <c r="E392" s="122">
        <v>98</v>
      </c>
      <c r="F392" s="135">
        <v>90</v>
      </c>
      <c r="G392" s="122">
        <v>90</v>
      </c>
      <c r="H392" s="125">
        <v>100</v>
      </c>
      <c r="I392" s="135">
        <v>95</v>
      </c>
      <c r="J392" s="122">
        <v>95</v>
      </c>
      <c r="K392" s="122">
        <v>95</v>
      </c>
      <c r="L392" s="243">
        <v>100</v>
      </c>
      <c r="M392" s="243">
        <v>90</v>
      </c>
      <c r="N392" s="194">
        <v>95</v>
      </c>
      <c r="O392" s="194">
        <v>100</v>
      </c>
      <c r="P392" s="49">
        <f>((D392*$D$390+E392*$E$390+F392*$F$390+G392*$G$390+H392*$H$390+I392*$I$390+J392*$J$390+K392*$K$390+L392*$L$390+$M$390*M392+$N$390*N392+$O$390*O392)/$P$390)*0.9</f>
        <v>85.868181818181824</v>
      </c>
      <c r="Q392" s="49">
        <v>36</v>
      </c>
      <c r="R392" s="50">
        <f>Q392*0.1</f>
        <v>3.6</v>
      </c>
      <c r="S392" s="50">
        <f>P392+R392</f>
        <v>89.468181818181819</v>
      </c>
    </row>
    <row r="393" spans="1:19" ht="19.5" thickBot="1">
      <c r="B393" s="97">
        <v>2</v>
      </c>
      <c r="C393" s="90" t="s">
        <v>211</v>
      </c>
      <c r="D393" s="134">
        <v>82</v>
      </c>
      <c r="E393" s="134">
        <v>92</v>
      </c>
      <c r="F393" s="159">
        <v>90</v>
      </c>
      <c r="G393" s="134">
        <v>90</v>
      </c>
      <c r="H393" s="133">
        <v>100</v>
      </c>
      <c r="I393" s="159">
        <v>100</v>
      </c>
      <c r="J393" s="134">
        <v>95</v>
      </c>
      <c r="K393" s="134">
        <v>90</v>
      </c>
      <c r="L393" s="245">
        <v>100</v>
      </c>
      <c r="M393" s="245">
        <v>90</v>
      </c>
      <c r="N393" s="203">
        <v>93</v>
      </c>
      <c r="O393" s="203">
        <v>100</v>
      </c>
      <c r="P393" s="92">
        <f t="shared" ref="P393:P396" si="24">((D393*$D$390+E393*$E$390+F393*$F$390+G393*$G$390+H393*$H$390+I393*$I$390+J393*$J$390+K393*$K$390+L393*$L$390+$M$390*M393+$N$390*N393+$O$390*O393)/$P$390)*0.9</f>
        <v>84.600000000000009</v>
      </c>
      <c r="Q393" s="92">
        <v>33</v>
      </c>
      <c r="R393" s="93">
        <f t="shared" ref="R393:R396" si="25">Q393*0.1</f>
        <v>3.3000000000000003</v>
      </c>
      <c r="S393" s="93">
        <f t="shared" ref="S393:S396" si="26">P393+R393</f>
        <v>87.9</v>
      </c>
    </row>
    <row r="394" spans="1:19" ht="18.75">
      <c r="B394" s="51">
        <v>3</v>
      </c>
      <c r="C394" s="83" t="s">
        <v>212</v>
      </c>
      <c r="D394" s="127">
        <v>76</v>
      </c>
      <c r="E394" s="127">
        <v>74</v>
      </c>
      <c r="F394" s="169">
        <v>82</v>
      </c>
      <c r="G394" s="127">
        <v>75</v>
      </c>
      <c r="H394" s="126">
        <v>78</v>
      </c>
      <c r="I394" s="169">
        <v>75</v>
      </c>
      <c r="J394" s="127">
        <v>75</v>
      </c>
      <c r="K394" s="127">
        <v>76</v>
      </c>
      <c r="L394" s="244">
        <v>78</v>
      </c>
      <c r="M394" s="244">
        <v>74</v>
      </c>
      <c r="N394" s="199">
        <v>76</v>
      </c>
      <c r="O394" s="199">
        <v>75</v>
      </c>
      <c r="P394" s="54">
        <f t="shared" si="24"/>
        <v>68.400000000000006</v>
      </c>
      <c r="Q394" s="54"/>
      <c r="R394" s="55">
        <f t="shared" si="25"/>
        <v>0</v>
      </c>
      <c r="S394" s="55">
        <f t="shared" si="26"/>
        <v>68.400000000000006</v>
      </c>
    </row>
    <row r="395" spans="1:19" ht="18.75" hidden="1">
      <c r="B395" s="47">
        <v>4</v>
      </c>
      <c r="C395" s="68"/>
      <c r="D395" s="131"/>
      <c r="E395" s="130"/>
      <c r="F395" s="130"/>
      <c r="G395" s="130"/>
      <c r="H395" s="122"/>
      <c r="I395" s="130"/>
      <c r="J395" s="130"/>
      <c r="K395" s="130"/>
      <c r="L395" s="69"/>
      <c r="M395" s="61"/>
      <c r="N395" s="61"/>
      <c r="O395" s="61"/>
      <c r="P395" s="49">
        <f t="shared" si="24"/>
        <v>0</v>
      </c>
      <c r="Q395" s="49"/>
      <c r="R395" s="50">
        <f t="shared" si="25"/>
        <v>0</v>
      </c>
      <c r="S395" s="50">
        <f t="shared" si="26"/>
        <v>0</v>
      </c>
    </row>
    <row r="396" spans="1:19" ht="18.75" hidden="1">
      <c r="B396" s="47">
        <v>5</v>
      </c>
      <c r="C396" s="68"/>
      <c r="D396" s="122"/>
      <c r="E396" s="122"/>
      <c r="F396" s="135"/>
      <c r="G396" s="122"/>
      <c r="H396" s="125"/>
      <c r="I396" s="135"/>
      <c r="J396" s="122"/>
      <c r="K396" s="122"/>
      <c r="L396" s="243"/>
      <c r="M396" s="243"/>
      <c r="N396" s="194"/>
      <c r="O396" s="194"/>
      <c r="P396" s="49">
        <f t="shared" si="24"/>
        <v>0</v>
      </c>
      <c r="Q396" s="49"/>
      <c r="R396" s="50">
        <f t="shared" si="25"/>
        <v>0</v>
      </c>
      <c r="S396" s="50">
        <f t="shared" si="26"/>
        <v>0</v>
      </c>
    </row>
    <row r="397" spans="1:19" ht="18.75" hidden="1">
      <c r="B397" s="47"/>
      <c r="C397" s="68"/>
      <c r="D397" s="131"/>
      <c r="E397" s="130"/>
      <c r="F397" s="130"/>
      <c r="G397" s="131"/>
      <c r="H397" s="130"/>
      <c r="I397" s="130"/>
      <c r="J397" s="69"/>
      <c r="K397" s="69"/>
      <c r="L397" s="69"/>
      <c r="M397" s="61"/>
      <c r="N397" s="61"/>
      <c r="O397" s="61"/>
      <c r="P397" s="49"/>
      <c r="Q397" s="49"/>
      <c r="R397" s="50"/>
      <c r="S397" s="50"/>
    </row>
    <row r="398" spans="1:19" ht="18.75" hidden="1">
      <c r="B398" s="47"/>
      <c r="C398" s="68"/>
      <c r="D398" s="131"/>
      <c r="E398" s="130"/>
      <c r="F398" s="130"/>
      <c r="G398" s="131"/>
      <c r="H398" s="130"/>
      <c r="I398" s="130"/>
      <c r="J398" s="69"/>
      <c r="K398" s="69"/>
      <c r="L398" s="69"/>
      <c r="M398" s="61"/>
      <c r="N398" s="61"/>
      <c r="O398" s="61"/>
      <c r="P398" s="49"/>
      <c r="Q398" s="49"/>
      <c r="R398" s="50"/>
      <c r="S398" s="50"/>
    </row>
    <row r="399" spans="1:19" ht="18.75" hidden="1">
      <c r="B399" s="47"/>
      <c r="C399" s="68"/>
      <c r="D399" s="131"/>
      <c r="E399" s="136"/>
      <c r="F399" s="136"/>
      <c r="G399" s="131"/>
      <c r="H399" s="136"/>
      <c r="I399" s="136"/>
      <c r="J399" s="69"/>
      <c r="K399" s="69"/>
      <c r="L399" s="69"/>
      <c r="M399" s="61"/>
      <c r="N399" s="61"/>
      <c r="O399" s="61"/>
      <c r="P399" s="49"/>
      <c r="Q399" s="49"/>
      <c r="R399" s="50"/>
      <c r="S399" s="50"/>
    </row>
    <row r="400" spans="1:19" ht="18.75" hidden="1">
      <c r="B400" s="47"/>
      <c r="C400" s="68"/>
      <c r="D400" s="131"/>
      <c r="E400" s="130"/>
      <c r="F400" s="130"/>
      <c r="G400" s="131"/>
      <c r="H400" s="130"/>
      <c r="I400" s="130"/>
      <c r="J400" s="69"/>
      <c r="K400" s="69"/>
      <c r="L400" s="69"/>
      <c r="M400" s="61"/>
      <c r="N400" s="61"/>
      <c r="O400" s="61"/>
      <c r="P400" s="49"/>
      <c r="Q400" s="49"/>
      <c r="R400" s="50"/>
      <c r="S400" s="50"/>
    </row>
    <row r="401" spans="1:19" ht="18.75" hidden="1">
      <c r="B401" s="47"/>
      <c r="C401" s="68"/>
      <c r="D401" s="131"/>
      <c r="E401" s="130"/>
      <c r="F401" s="130"/>
      <c r="G401" s="131"/>
      <c r="H401" s="130"/>
      <c r="I401" s="130"/>
      <c r="J401" s="69"/>
      <c r="K401" s="69"/>
      <c r="L401" s="69"/>
      <c r="M401" s="61"/>
      <c r="N401" s="61"/>
      <c r="O401" s="61"/>
      <c r="P401" s="49"/>
      <c r="Q401" s="49"/>
      <c r="R401" s="50"/>
      <c r="S401" s="50"/>
    </row>
    <row r="402" spans="1:19" ht="18.75" hidden="1">
      <c r="B402" s="47"/>
      <c r="C402" s="68"/>
      <c r="D402" s="131"/>
      <c r="E402" s="130"/>
      <c r="F402" s="130"/>
      <c r="G402" s="131"/>
      <c r="H402" s="130"/>
      <c r="I402" s="130"/>
      <c r="J402" s="69"/>
      <c r="K402" s="69"/>
      <c r="L402" s="69"/>
      <c r="M402" s="61"/>
      <c r="N402" s="61"/>
      <c r="O402" s="61"/>
      <c r="P402" s="49"/>
      <c r="Q402" s="49"/>
      <c r="R402" s="50"/>
      <c r="S402" s="50"/>
    </row>
    <row r="403" spans="1:19" ht="18.75" hidden="1">
      <c r="B403" s="65"/>
      <c r="C403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72"/>
      <c r="Q403" s="70"/>
      <c r="R403" s="71"/>
      <c r="S403" s="73"/>
    </row>
    <row r="404" spans="1:19" ht="18.75">
      <c r="B404" s="65"/>
      <c r="C404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72"/>
      <c r="Q404" s="70"/>
      <c r="R404" s="71"/>
      <c r="S404" s="73"/>
    </row>
    <row r="405" spans="1:19" ht="15.75">
      <c r="A405" s="307" t="s">
        <v>228</v>
      </c>
      <c r="B405" s="307"/>
      <c r="C405" s="307"/>
      <c r="D405" s="307"/>
      <c r="E405" s="307"/>
      <c r="F405" s="307"/>
      <c r="G405" s="307"/>
      <c r="H405" s="307"/>
      <c r="I405" s="307"/>
      <c r="J405" s="307"/>
      <c r="K405" s="307"/>
      <c r="L405" s="307"/>
      <c r="M405" s="307"/>
      <c r="N405" s="307"/>
      <c r="O405" s="307"/>
      <c r="P405" s="307"/>
      <c r="Q405" s="307"/>
      <c r="R405" s="307"/>
      <c r="S405" s="307"/>
    </row>
    <row r="406" spans="1:19" ht="15.75">
      <c r="A406" s="112"/>
      <c r="B406" s="112"/>
      <c r="C406" s="112"/>
      <c r="D406" s="112"/>
      <c r="E406" s="112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</row>
    <row r="407" spans="1:19" ht="15.75">
      <c r="A407" s="308" t="s">
        <v>9</v>
      </c>
      <c r="B407" s="308"/>
      <c r="C407" s="308"/>
      <c r="D407" s="308"/>
      <c r="E407" s="308"/>
      <c r="F407" s="308"/>
      <c r="G407" s="308"/>
      <c r="H407" s="308"/>
      <c r="I407" s="308"/>
      <c r="J407" s="308"/>
      <c r="K407" s="308"/>
      <c r="L407" s="308"/>
      <c r="M407" s="308"/>
      <c r="N407" s="308"/>
      <c r="O407" s="308"/>
      <c r="P407" s="308"/>
      <c r="Q407" s="308"/>
      <c r="R407" s="308"/>
      <c r="S407" s="308"/>
    </row>
    <row r="408" spans="1:19" ht="15.75">
      <c r="A408" s="299" t="s">
        <v>220</v>
      </c>
      <c r="B408" s="299"/>
      <c r="C408" s="299"/>
      <c r="D408" s="299"/>
      <c r="E408" s="299"/>
      <c r="F408" s="299"/>
      <c r="G408" s="299"/>
      <c r="H408" s="299"/>
      <c r="I408" s="299"/>
      <c r="J408" s="299"/>
      <c r="K408" s="299"/>
      <c r="L408" s="299"/>
      <c r="M408" s="299"/>
      <c r="N408" s="299"/>
      <c r="O408" s="299"/>
      <c r="P408" s="299"/>
      <c r="Q408" s="299"/>
      <c r="R408" s="299"/>
      <c r="S408" s="299"/>
    </row>
    <row r="409" spans="1:19" ht="15.75">
      <c r="A409" s="299"/>
      <c r="B409" s="299"/>
      <c r="C409" s="299"/>
      <c r="D409" s="299"/>
      <c r="E409" s="299"/>
      <c r="F409" s="299"/>
      <c r="G409" s="299"/>
      <c r="H409" s="299"/>
      <c r="I409" s="299"/>
      <c r="J409" s="299"/>
      <c r="K409" s="299"/>
      <c r="L409" s="299"/>
      <c r="M409" s="299"/>
      <c r="N409" s="299"/>
      <c r="O409" s="299"/>
      <c r="P409" s="299"/>
      <c r="Q409" s="299"/>
      <c r="R409" s="299"/>
      <c r="S409" s="299"/>
    </row>
    <row r="410" spans="1:19" ht="15.75">
      <c r="A410" s="299" t="s">
        <v>222</v>
      </c>
      <c r="B410" s="299"/>
      <c r="C410" s="299"/>
      <c r="D410" s="299"/>
      <c r="E410" s="299"/>
      <c r="F410" s="299"/>
      <c r="G410" s="299"/>
      <c r="H410" s="299"/>
      <c r="I410" s="299"/>
      <c r="J410" s="299"/>
      <c r="K410" s="299"/>
      <c r="L410" s="299"/>
      <c r="M410" s="299"/>
      <c r="N410" s="299"/>
      <c r="O410" s="299"/>
      <c r="P410" s="299"/>
      <c r="Q410" s="299"/>
      <c r="R410" s="299"/>
      <c r="S410" s="299"/>
    </row>
    <row r="411" spans="1:19" ht="15.75">
      <c r="A411" s="300"/>
      <c r="B411" s="300"/>
      <c r="C411" s="300"/>
      <c r="D411" s="300"/>
      <c r="E411" s="300"/>
      <c r="F411" s="300"/>
      <c r="G411" s="300"/>
      <c r="H411" s="300"/>
      <c r="I411" s="300"/>
      <c r="J411" s="300"/>
      <c r="K411" s="300"/>
      <c r="L411" s="300"/>
      <c r="M411" s="300"/>
      <c r="N411" s="300"/>
      <c r="O411" s="300"/>
      <c r="P411" s="300"/>
      <c r="Q411" s="300"/>
      <c r="R411" s="300"/>
      <c r="S411" s="300"/>
    </row>
    <row r="412" spans="1:19" ht="15.75">
      <c r="A412" s="300" t="s">
        <v>223</v>
      </c>
      <c r="B412" s="300"/>
      <c r="C412" s="300"/>
      <c r="D412" s="300"/>
      <c r="E412" s="300"/>
      <c r="F412" s="300"/>
      <c r="G412" s="300"/>
      <c r="H412" s="300"/>
      <c r="I412" s="300"/>
      <c r="J412" s="300"/>
      <c r="K412" s="300"/>
      <c r="L412" s="300"/>
      <c r="M412" s="300"/>
      <c r="N412" s="300"/>
      <c r="O412" s="300"/>
      <c r="P412" s="300"/>
      <c r="Q412" s="300"/>
      <c r="R412" s="300"/>
      <c r="S412" s="300"/>
    </row>
    <row r="420" spans="1:19" ht="15.75">
      <c r="A420" s="297" t="s">
        <v>0</v>
      </c>
      <c r="B420" s="297"/>
      <c r="C420" s="297"/>
      <c r="D420" s="297"/>
      <c r="E420" s="297"/>
      <c r="F420" s="297"/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</row>
    <row r="421" spans="1:19" ht="15.75">
      <c r="A421" s="297" t="s">
        <v>1</v>
      </c>
      <c r="B421" s="297"/>
      <c r="C421" s="297"/>
      <c r="D421" s="297"/>
      <c r="E421" s="297"/>
      <c r="F421" s="297"/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</row>
    <row r="422" spans="1:19" ht="15.75">
      <c r="A422" s="301" t="s">
        <v>40</v>
      </c>
      <c r="B422" s="301"/>
      <c r="C422" s="301"/>
      <c r="D422" s="301"/>
      <c r="E422" s="301"/>
      <c r="F422" s="301"/>
      <c r="G422" s="301"/>
      <c r="H422" s="301"/>
      <c r="I422" s="301"/>
      <c r="J422" s="301"/>
      <c r="K422" s="301"/>
      <c r="L422" s="301"/>
      <c r="M422" s="301"/>
      <c r="N422" s="301"/>
      <c r="O422" s="301"/>
      <c r="P422" s="301"/>
      <c r="Q422" s="301"/>
      <c r="R422" s="301"/>
      <c r="S422" s="301"/>
    </row>
    <row r="423" spans="1:19" ht="15.75">
      <c r="A423" s="298" t="s">
        <v>381</v>
      </c>
      <c r="B423" s="298"/>
      <c r="C423" s="298"/>
      <c r="D423" s="298"/>
      <c r="E423" s="298"/>
      <c r="F423" s="298"/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</row>
    <row r="424" spans="1:19" ht="15.75">
      <c r="A424" s="298" t="s">
        <v>72</v>
      </c>
      <c r="B424" s="298"/>
      <c r="C424" s="298"/>
      <c r="D424" s="298"/>
      <c r="E424" s="298"/>
      <c r="F424" s="298"/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</row>
    <row r="425" spans="1:19" ht="15.75">
      <c r="A425" s="310" t="s">
        <v>2</v>
      </c>
      <c r="B425" s="310"/>
      <c r="C425" s="310"/>
      <c r="D425" s="310"/>
      <c r="E425" s="310"/>
      <c r="F425" s="310"/>
      <c r="G425" s="310"/>
      <c r="H425" s="310"/>
      <c r="I425" s="310"/>
      <c r="J425" s="310"/>
      <c r="K425" s="310"/>
      <c r="L425" s="310"/>
      <c r="M425" s="310"/>
      <c r="N425" s="310"/>
      <c r="O425" s="310"/>
      <c r="P425" s="310"/>
      <c r="Q425" s="186"/>
    </row>
    <row r="426" spans="1:19" ht="141.75" customHeight="1">
      <c r="A426" s="24"/>
      <c r="B426" s="295" t="s">
        <v>221</v>
      </c>
      <c r="C426" s="296"/>
      <c r="D426" s="296"/>
      <c r="E426" s="296"/>
      <c r="F426" s="296"/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</row>
    <row r="427" spans="1:19" ht="18.75">
      <c r="A427" s="22"/>
      <c r="B427" s="284" t="s">
        <v>11</v>
      </c>
      <c r="C427" s="284"/>
      <c r="D427" s="284"/>
      <c r="E427" s="284"/>
      <c r="F427" s="284"/>
      <c r="G427" s="284"/>
      <c r="H427" s="284"/>
      <c r="I427" s="284"/>
      <c r="J427" s="284"/>
      <c r="K427" s="284"/>
      <c r="L427" s="284"/>
      <c r="M427" s="285" t="s">
        <v>71</v>
      </c>
      <c r="N427" s="285"/>
      <c r="O427" s="285"/>
      <c r="P427" s="42" t="s">
        <v>12</v>
      </c>
      <c r="Q427" s="285" t="s">
        <v>79</v>
      </c>
      <c r="R427" s="285"/>
      <c r="S427" s="285"/>
    </row>
    <row r="428" spans="1:19" ht="18.75">
      <c r="A428" s="22"/>
      <c r="B428" s="286" t="s">
        <v>20</v>
      </c>
      <c r="C428" s="286"/>
      <c r="D428" s="286"/>
      <c r="E428" s="286"/>
      <c r="F428" s="286"/>
      <c r="G428" s="286"/>
      <c r="H428" s="286"/>
      <c r="I428" s="292">
        <v>1</v>
      </c>
      <c r="J428" s="292"/>
      <c r="K428" s="251"/>
      <c r="L428" s="43" t="s">
        <v>19</v>
      </c>
      <c r="M428" s="43"/>
      <c r="N428" s="293" t="s">
        <v>13</v>
      </c>
      <c r="O428" s="293"/>
      <c r="P428" s="293"/>
      <c r="Q428" s="294" t="s">
        <v>67</v>
      </c>
      <c r="R428" s="294"/>
      <c r="S428" s="294"/>
    </row>
    <row r="429" spans="1:19" ht="18.75">
      <c r="A429" s="22"/>
      <c r="B429" s="284" t="s">
        <v>16</v>
      </c>
      <c r="C429" s="284"/>
      <c r="D429" s="285" t="s">
        <v>254</v>
      </c>
      <c r="E429" s="285"/>
      <c r="F429" s="285"/>
      <c r="G429" s="285"/>
      <c r="H429" s="285"/>
      <c r="I429" s="285"/>
      <c r="J429" s="285"/>
      <c r="K429" s="285"/>
      <c r="L429" s="285"/>
      <c r="M429" s="285"/>
      <c r="N429" s="285"/>
      <c r="O429" s="285"/>
      <c r="P429" s="285"/>
      <c r="Q429" s="285"/>
      <c r="R429" s="285"/>
      <c r="S429" s="285"/>
    </row>
    <row r="430" spans="1:19" ht="18.75">
      <c r="A430" s="22"/>
      <c r="B430" s="286" t="s">
        <v>15</v>
      </c>
      <c r="C430" s="286"/>
      <c r="D430" s="309"/>
      <c r="E430" s="309"/>
      <c r="F430" s="309"/>
      <c r="G430" s="309"/>
      <c r="H430" s="309"/>
      <c r="I430" s="309"/>
      <c r="J430" s="309"/>
      <c r="K430" s="309"/>
      <c r="L430" s="309"/>
      <c r="M430" s="309"/>
      <c r="N430" s="309"/>
      <c r="O430" s="309"/>
      <c r="P430" s="309"/>
      <c r="Q430" s="309"/>
      <c r="R430" s="309"/>
      <c r="S430" s="309"/>
    </row>
    <row r="431" spans="1:19" ht="15.7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</row>
    <row r="432" spans="1:19" ht="15.75">
      <c r="A432" s="36"/>
      <c r="B432" s="287" t="s">
        <v>22</v>
      </c>
      <c r="C432" s="287"/>
      <c r="D432" s="287"/>
      <c r="E432" s="287"/>
      <c r="F432" s="287"/>
      <c r="G432" s="287"/>
      <c r="H432" s="287"/>
      <c r="I432" s="287"/>
      <c r="J432" s="287"/>
      <c r="K432" s="287"/>
      <c r="L432" s="287"/>
      <c r="M432" s="287"/>
      <c r="N432" s="287"/>
      <c r="O432" s="287"/>
      <c r="P432" s="287"/>
      <c r="Q432" s="287"/>
      <c r="R432" s="288"/>
      <c r="S432" s="21">
        <v>2</v>
      </c>
    </row>
    <row r="433" spans="1:19" ht="15.7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</row>
    <row r="434" spans="1:19" ht="15.75">
      <c r="A434" s="4"/>
      <c r="B434" s="4"/>
      <c r="C434" s="4"/>
      <c r="D434" s="289" t="s">
        <v>6</v>
      </c>
      <c r="E434" s="290"/>
      <c r="F434" s="290"/>
      <c r="G434" s="290"/>
      <c r="H434" s="290"/>
      <c r="I434" s="290"/>
      <c r="J434" s="290"/>
      <c r="K434" s="290"/>
      <c r="L434" s="290"/>
      <c r="M434" s="290"/>
      <c r="N434" s="290"/>
      <c r="O434" s="291"/>
      <c r="P434" s="8"/>
      <c r="Q434" s="287" t="s">
        <v>23</v>
      </c>
      <c r="R434" s="288"/>
      <c r="S434" s="21">
        <v>1</v>
      </c>
    </row>
    <row r="435" spans="1:19" ht="162.75">
      <c r="A435" s="5"/>
      <c r="B435" s="188"/>
      <c r="C435" s="187" t="s">
        <v>382</v>
      </c>
      <c r="D435" s="40"/>
      <c r="E435" s="40" t="s">
        <v>29</v>
      </c>
      <c r="F435" s="75" t="s">
        <v>383</v>
      </c>
      <c r="G435" s="75" t="s">
        <v>384</v>
      </c>
      <c r="H435" s="40" t="s">
        <v>149</v>
      </c>
      <c r="I435" s="40" t="s">
        <v>80</v>
      </c>
      <c r="J435" s="40" t="s">
        <v>81</v>
      </c>
      <c r="K435" s="40" t="s">
        <v>322</v>
      </c>
      <c r="L435" s="40" t="s">
        <v>385</v>
      </c>
      <c r="M435" s="40" t="s">
        <v>386</v>
      </c>
      <c r="N435" s="40" t="s">
        <v>387</v>
      </c>
      <c r="O435" s="40"/>
      <c r="P435" s="12"/>
      <c r="Q435" s="12"/>
    </row>
    <row r="436" spans="1:19">
      <c r="A436" s="5"/>
      <c r="B436" s="302"/>
      <c r="C436" s="302"/>
      <c r="D436" s="289" t="s">
        <v>7</v>
      </c>
      <c r="E436" s="290"/>
      <c r="F436" s="290"/>
      <c r="G436" s="290"/>
      <c r="H436" s="290"/>
      <c r="I436" s="290"/>
      <c r="J436" s="290"/>
      <c r="K436" s="290"/>
      <c r="L436" s="290"/>
      <c r="M436" s="290"/>
      <c r="N436" s="290"/>
      <c r="O436" s="291"/>
      <c r="P436" s="13" t="s">
        <v>8</v>
      </c>
      <c r="Q436" s="30"/>
    </row>
    <row r="437" spans="1:19">
      <c r="A437" s="5"/>
      <c r="B437" s="303"/>
      <c r="C437" s="303"/>
      <c r="D437" s="11"/>
      <c r="E437" s="6">
        <v>1</v>
      </c>
      <c r="F437" s="6">
        <v>1</v>
      </c>
      <c r="G437" s="6">
        <v>1</v>
      </c>
      <c r="H437" s="6">
        <v>3</v>
      </c>
      <c r="I437" s="6">
        <v>1</v>
      </c>
      <c r="J437" s="6">
        <v>1</v>
      </c>
      <c r="K437" s="6">
        <v>1</v>
      </c>
      <c r="L437" s="6">
        <v>1</v>
      </c>
      <c r="M437" s="6">
        <v>3</v>
      </c>
      <c r="N437" s="6">
        <v>3</v>
      </c>
      <c r="O437" s="6"/>
      <c r="P437" s="16">
        <f>SUM(D437:O437)</f>
        <v>16</v>
      </c>
      <c r="Q437" s="29"/>
    </row>
    <row r="438" spans="1:19" ht="48">
      <c r="A438" s="17"/>
      <c r="B438" s="193" t="s">
        <v>3</v>
      </c>
      <c r="C438" s="193" t="s">
        <v>4</v>
      </c>
      <c r="D438" s="317" t="s">
        <v>5</v>
      </c>
      <c r="E438" s="317"/>
      <c r="F438" s="317"/>
      <c r="G438" s="317"/>
      <c r="H438" s="317"/>
      <c r="I438" s="317"/>
      <c r="J438" s="317"/>
      <c r="K438" s="317"/>
      <c r="L438" s="317"/>
      <c r="M438" s="317"/>
      <c r="N438" s="317"/>
      <c r="O438" s="317"/>
      <c r="P438" s="46" t="s">
        <v>17</v>
      </c>
      <c r="Q438" s="46" t="s">
        <v>21</v>
      </c>
      <c r="R438" s="46" t="s">
        <v>18</v>
      </c>
      <c r="S438" s="46" t="s">
        <v>10</v>
      </c>
    </row>
    <row r="439" spans="1:19" ht="19.5" thickBot="1">
      <c r="B439" s="108">
        <v>1</v>
      </c>
      <c r="C439" s="90" t="s">
        <v>388</v>
      </c>
      <c r="D439" s="134"/>
      <c r="E439" s="134">
        <v>92</v>
      </c>
      <c r="F439" s="276">
        <v>87</v>
      </c>
      <c r="G439" s="276">
        <v>87</v>
      </c>
      <c r="H439" s="276">
        <v>74</v>
      </c>
      <c r="I439" s="134">
        <v>75</v>
      </c>
      <c r="J439" s="134">
        <v>85</v>
      </c>
      <c r="K439" s="277">
        <v>83</v>
      </c>
      <c r="L439" s="278">
        <v>82</v>
      </c>
      <c r="M439" s="213">
        <v>85</v>
      </c>
      <c r="N439" s="213">
        <v>88</v>
      </c>
      <c r="O439" s="203"/>
      <c r="P439" s="92">
        <f>((D439*$D$437+E439*$E$437+F439*$F$437+G439*$G$437+H439*$H$437+I439*$I$437+J439*$J$437+K439*$K$437+L439*$L$437+$M$437*M439+$N$437*N439+$O$437*O439)/$P$437)*0.9</f>
        <v>74.924999999999997</v>
      </c>
      <c r="Q439" s="92"/>
      <c r="R439" s="93">
        <f>Q439*0.1</f>
        <v>0</v>
      </c>
      <c r="S439" s="93">
        <f>P439+R439</f>
        <v>74.924999999999997</v>
      </c>
    </row>
    <row r="440" spans="1:19" ht="18.75">
      <c r="B440" s="153">
        <v>2</v>
      </c>
      <c r="C440" s="279" t="s">
        <v>389</v>
      </c>
      <c r="D440" s="154"/>
      <c r="E440" s="154">
        <v>90</v>
      </c>
      <c r="F440" s="280">
        <v>82</v>
      </c>
      <c r="G440" s="280">
        <v>84</v>
      </c>
      <c r="H440" s="280">
        <v>75</v>
      </c>
      <c r="I440" s="154">
        <v>74</v>
      </c>
      <c r="J440" s="154">
        <v>82</v>
      </c>
      <c r="K440" s="281">
        <v>74</v>
      </c>
      <c r="L440" s="282">
        <v>77</v>
      </c>
      <c r="M440" s="283">
        <v>91</v>
      </c>
      <c r="N440" s="283">
        <v>89</v>
      </c>
      <c r="O440" s="232"/>
      <c r="P440" s="106">
        <f>((D440*$D$437+E440*$E$437+F440*$F$437+G440*$G$437+H440*$H$437+I440*$I$437+J440*$J$437+K440*$K$437+L440*$L$437+$M$437*M440+$N$437*N440+$O$437*O440)/$P$437)*0.9</f>
        <v>74.7</v>
      </c>
      <c r="Q440" s="106"/>
      <c r="R440" s="107">
        <f t="shared" ref="R440:R443" si="27">Q440*0.1</f>
        <v>0</v>
      </c>
      <c r="S440" s="107">
        <f t="shared" ref="S440:S443" si="28">P440+R440</f>
        <v>74.7</v>
      </c>
    </row>
    <row r="441" spans="1:19" ht="18.75" hidden="1">
      <c r="B441" s="51">
        <v>3</v>
      </c>
      <c r="C441" s="83"/>
      <c r="D441" s="127"/>
      <c r="E441" s="127"/>
      <c r="F441" s="169"/>
      <c r="G441" s="127"/>
      <c r="H441" s="126"/>
      <c r="I441" s="169"/>
      <c r="J441" s="127"/>
      <c r="K441" s="127"/>
      <c r="L441" s="244"/>
      <c r="M441" s="244"/>
      <c r="N441" s="199"/>
      <c r="O441" s="199"/>
      <c r="P441" s="54">
        <f t="shared" ref="P441:P443" si="29">((D441*$D$390+E441*$E$390+F441*$F$390+G441*$G$390+H441*$H$390+I441*$I$390+J441*$J$390+K441*$K$390+L441*$L$390+$M$390*M441+$N$390*N441+$O$390*O441)/$P$390)*0.9</f>
        <v>0</v>
      </c>
      <c r="Q441" s="54"/>
      <c r="R441" s="55">
        <f t="shared" si="27"/>
        <v>0</v>
      </c>
      <c r="S441" s="55">
        <f t="shared" si="28"/>
        <v>0</v>
      </c>
    </row>
    <row r="442" spans="1:19" ht="18.75" hidden="1">
      <c r="B442" s="47">
        <v>4</v>
      </c>
      <c r="C442" s="68"/>
      <c r="D442" s="131"/>
      <c r="E442" s="130"/>
      <c r="F442" s="130"/>
      <c r="G442" s="130"/>
      <c r="H442" s="122"/>
      <c r="I442" s="130"/>
      <c r="J442" s="130"/>
      <c r="K442" s="130"/>
      <c r="L442" s="69"/>
      <c r="M442" s="61"/>
      <c r="N442" s="61"/>
      <c r="O442" s="61"/>
      <c r="P442" s="49">
        <f t="shared" si="29"/>
        <v>0</v>
      </c>
      <c r="Q442" s="49"/>
      <c r="R442" s="50">
        <f t="shared" si="27"/>
        <v>0</v>
      </c>
      <c r="S442" s="50">
        <f t="shared" si="28"/>
        <v>0</v>
      </c>
    </row>
    <row r="443" spans="1:19" ht="18.75" hidden="1">
      <c r="B443" s="47">
        <v>5</v>
      </c>
      <c r="C443" s="68"/>
      <c r="D443" s="122"/>
      <c r="E443" s="122"/>
      <c r="F443" s="135"/>
      <c r="G443" s="122"/>
      <c r="H443" s="125"/>
      <c r="I443" s="135"/>
      <c r="J443" s="122"/>
      <c r="K443" s="122"/>
      <c r="L443" s="243"/>
      <c r="M443" s="243"/>
      <c r="N443" s="194"/>
      <c r="O443" s="194"/>
      <c r="P443" s="49">
        <f t="shared" si="29"/>
        <v>0</v>
      </c>
      <c r="Q443" s="49"/>
      <c r="R443" s="50">
        <f t="shared" si="27"/>
        <v>0</v>
      </c>
      <c r="S443" s="50">
        <f t="shared" si="28"/>
        <v>0</v>
      </c>
    </row>
    <row r="444" spans="1:19" ht="18.75" hidden="1">
      <c r="B444" s="47"/>
      <c r="C444" s="68"/>
      <c r="D444" s="131"/>
      <c r="E444" s="130"/>
      <c r="F444" s="130"/>
      <c r="G444" s="131"/>
      <c r="H444" s="130"/>
      <c r="I444" s="130"/>
      <c r="J444" s="69"/>
      <c r="K444" s="69"/>
      <c r="L444" s="69"/>
      <c r="M444" s="61"/>
      <c r="N444" s="61"/>
      <c r="O444" s="61"/>
      <c r="P444" s="49"/>
      <c r="Q444" s="49"/>
      <c r="R444" s="50"/>
      <c r="S444" s="50"/>
    </row>
    <row r="445" spans="1:19" ht="18.75" hidden="1">
      <c r="B445" s="47"/>
      <c r="C445" s="68"/>
      <c r="D445" s="131"/>
      <c r="E445" s="130"/>
      <c r="F445" s="130"/>
      <c r="G445" s="131"/>
      <c r="H445" s="130"/>
      <c r="I445" s="130"/>
      <c r="J445" s="69"/>
      <c r="K445" s="69"/>
      <c r="L445" s="69"/>
      <c r="M445" s="61"/>
      <c r="N445" s="61"/>
      <c r="O445" s="61"/>
      <c r="P445" s="49"/>
      <c r="Q445" s="49"/>
      <c r="R445" s="50"/>
      <c r="S445" s="50"/>
    </row>
    <row r="446" spans="1:19" ht="18.75" hidden="1">
      <c r="B446" s="47"/>
      <c r="C446" s="68"/>
      <c r="D446" s="131"/>
      <c r="E446" s="136"/>
      <c r="F446" s="136"/>
      <c r="G446" s="131"/>
      <c r="H446" s="136"/>
      <c r="I446" s="136"/>
      <c r="J446" s="69"/>
      <c r="K446" s="69"/>
      <c r="L446" s="69"/>
      <c r="M446" s="61"/>
      <c r="N446" s="61"/>
      <c r="O446" s="61"/>
      <c r="P446" s="49"/>
      <c r="Q446" s="49"/>
      <c r="R446" s="50"/>
      <c r="S446" s="50"/>
    </row>
    <row r="447" spans="1:19" ht="18.75" hidden="1">
      <c r="B447" s="47"/>
      <c r="C447" s="68"/>
      <c r="D447" s="131"/>
      <c r="E447" s="130"/>
      <c r="F447" s="130"/>
      <c r="G447" s="131"/>
      <c r="H447" s="130"/>
      <c r="I447" s="130"/>
      <c r="J447" s="69"/>
      <c r="K447" s="69"/>
      <c r="L447" s="69"/>
      <c r="M447" s="61"/>
      <c r="N447" s="61"/>
      <c r="O447" s="61"/>
      <c r="P447" s="49"/>
      <c r="Q447" s="49"/>
      <c r="R447" s="50"/>
      <c r="S447" s="50"/>
    </row>
    <row r="448" spans="1:19" ht="18.75" hidden="1">
      <c r="B448" s="47"/>
      <c r="C448" s="68"/>
      <c r="D448" s="131"/>
      <c r="E448" s="130"/>
      <c r="F448" s="130"/>
      <c r="G448" s="131"/>
      <c r="H448" s="130"/>
      <c r="I448" s="130"/>
      <c r="J448" s="69"/>
      <c r="K448" s="69"/>
      <c r="L448" s="69"/>
      <c r="M448" s="61"/>
      <c r="N448" s="61"/>
      <c r="O448" s="61"/>
      <c r="P448" s="49"/>
      <c r="Q448" s="49"/>
      <c r="R448" s="50"/>
      <c r="S448" s="50"/>
    </row>
    <row r="449" spans="1:19" ht="18.75" hidden="1">
      <c r="B449" s="47"/>
      <c r="C449" s="68"/>
      <c r="D449" s="131"/>
      <c r="E449" s="130"/>
      <c r="F449" s="130"/>
      <c r="G449" s="131"/>
      <c r="H449" s="130"/>
      <c r="I449" s="130"/>
      <c r="J449" s="69"/>
      <c r="K449" s="69"/>
      <c r="L449" s="69"/>
      <c r="M449" s="61"/>
      <c r="N449" s="61"/>
      <c r="O449" s="61"/>
      <c r="P449" s="49"/>
      <c r="Q449" s="49"/>
      <c r="R449" s="50"/>
      <c r="S449" s="50"/>
    </row>
    <row r="450" spans="1:19" ht="18.75" hidden="1">
      <c r="B450" s="65"/>
      <c r="C450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72"/>
      <c r="Q450" s="70"/>
      <c r="R450" s="71"/>
      <c r="S450" s="73"/>
    </row>
    <row r="451" spans="1:19" ht="18.75">
      <c r="B451" s="65"/>
      <c r="C451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72"/>
      <c r="Q451" s="70"/>
      <c r="R451" s="71"/>
      <c r="S451" s="73"/>
    </row>
    <row r="452" spans="1:19" ht="15.75">
      <c r="A452" s="307" t="s">
        <v>228</v>
      </c>
      <c r="B452" s="307"/>
      <c r="C452" s="307"/>
      <c r="D452" s="307"/>
      <c r="E452" s="307"/>
      <c r="F452" s="307"/>
      <c r="G452" s="307"/>
      <c r="H452" s="307"/>
      <c r="I452" s="307"/>
      <c r="J452" s="307"/>
      <c r="K452" s="307"/>
      <c r="L452" s="307"/>
      <c r="M452" s="307"/>
      <c r="N452" s="307"/>
      <c r="O452" s="307"/>
      <c r="P452" s="307"/>
      <c r="Q452" s="307"/>
      <c r="R452" s="307"/>
      <c r="S452" s="307"/>
    </row>
    <row r="453" spans="1:19" ht="15.75">
      <c r="A453" s="112"/>
      <c r="B453" s="112"/>
      <c r="C453" s="112"/>
      <c r="D453" s="112"/>
      <c r="E453" s="112"/>
      <c r="F453" s="197"/>
      <c r="G453" s="197"/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197"/>
      <c r="S453" s="197"/>
    </row>
    <row r="454" spans="1:19" ht="15.75">
      <c r="A454" s="308" t="s">
        <v>9</v>
      </c>
      <c r="B454" s="308"/>
      <c r="C454" s="308"/>
      <c r="D454" s="308"/>
      <c r="E454" s="308"/>
      <c r="F454" s="308"/>
      <c r="G454" s="308"/>
      <c r="H454" s="308"/>
      <c r="I454" s="308"/>
      <c r="J454" s="308"/>
      <c r="K454" s="308"/>
      <c r="L454" s="308"/>
      <c r="M454" s="308"/>
      <c r="N454" s="308"/>
      <c r="O454" s="308"/>
      <c r="P454" s="308"/>
      <c r="Q454" s="308"/>
      <c r="R454" s="308"/>
      <c r="S454" s="308"/>
    </row>
    <row r="455" spans="1:19" ht="15.75">
      <c r="A455" s="299" t="s">
        <v>220</v>
      </c>
      <c r="B455" s="299"/>
      <c r="C455" s="299"/>
      <c r="D455" s="299"/>
      <c r="E455" s="299"/>
      <c r="F455" s="299"/>
      <c r="G455" s="299"/>
      <c r="H455" s="299"/>
      <c r="I455" s="299"/>
      <c r="J455" s="299"/>
      <c r="K455" s="299"/>
      <c r="L455" s="299"/>
      <c r="M455" s="299"/>
      <c r="N455" s="299"/>
      <c r="O455" s="299"/>
      <c r="P455" s="299"/>
      <c r="Q455" s="299"/>
      <c r="R455" s="299"/>
      <c r="S455" s="299"/>
    </row>
    <row r="456" spans="1:19" ht="15.75">
      <c r="A456" s="299"/>
      <c r="B456" s="299"/>
      <c r="C456" s="299"/>
      <c r="D456" s="299"/>
      <c r="E456" s="299"/>
      <c r="F456" s="299"/>
      <c r="G456" s="299"/>
      <c r="H456" s="299"/>
      <c r="I456" s="299"/>
      <c r="J456" s="299"/>
      <c r="K456" s="299"/>
      <c r="L456" s="299"/>
      <c r="M456" s="299"/>
      <c r="N456" s="299"/>
      <c r="O456" s="299"/>
      <c r="P456" s="299"/>
      <c r="Q456" s="299"/>
      <c r="R456" s="299"/>
      <c r="S456" s="299"/>
    </row>
    <row r="457" spans="1:19" ht="15.75">
      <c r="A457" s="299" t="s">
        <v>222</v>
      </c>
      <c r="B457" s="299"/>
      <c r="C457" s="299"/>
      <c r="D457" s="299"/>
      <c r="E457" s="299"/>
      <c r="F457" s="299"/>
      <c r="G457" s="299"/>
      <c r="H457" s="299"/>
      <c r="I457" s="299"/>
      <c r="J457" s="299"/>
      <c r="K457" s="299"/>
      <c r="L457" s="299"/>
      <c r="M457" s="299"/>
      <c r="N457" s="299"/>
      <c r="O457" s="299"/>
      <c r="P457" s="299"/>
      <c r="Q457" s="299"/>
      <c r="R457" s="299"/>
      <c r="S457" s="299"/>
    </row>
    <row r="458" spans="1:19" ht="15.75">
      <c r="A458" s="300"/>
      <c r="B458" s="300"/>
      <c r="C458" s="300"/>
      <c r="D458" s="300"/>
      <c r="E458" s="300"/>
      <c r="F458" s="300"/>
      <c r="G458" s="300"/>
      <c r="H458" s="300"/>
      <c r="I458" s="300"/>
      <c r="J458" s="300"/>
      <c r="K458" s="300"/>
      <c r="L458" s="300"/>
      <c r="M458" s="300"/>
      <c r="N458" s="300"/>
      <c r="O458" s="300"/>
      <c r="P458" s="300"/>
      <c r="Q458" s="300"/>
      <c r="R458" s="300"/>
      <c r="S458" s="300"/>
    </row>
    <row r="459" spans="1:19" ht="15.75">
      <c r="A459" s="300" t="s">
        <v>223</v>
      </c>
      <c r="B459" s="300"/>
      <c r="C459" s="300"/>
      <c r="D459" s="300"/>
      <c r="E459" s="300"/>
      <c r="F459" s="300"/>
      <c r="G459" s="300"/>
      <c r="H459" s="300"/>
      <c r="I459" s="300"/>
      <c r="J459" s="300"/>
      <c r="K459" s="300"/>
      <c r="L459" s="300"/>
      <c r="M459" s="300"/>
      <c r="N459" s="300"/>
      <c r="O459" s="300"/>
      <c r="P459" s="300"/>
      <c r="Q459" s="300"/>
      <c r="R459" s="300"/>
      <c r="S459" s="300"/>
    </row>
  </sheetData>
  <sortState xmlns:xlrd2="http://schemas.microsoft.com/office/spreadsheetml/2017/richdata2" ref="B173:S175">
    <sortCondition descending="1" ref="S173:S175"/>
  </sortState>
  <mergeCells count="320">
    <mergeCell ref="B437:C437"/>
    <mergeCell ref="D438:O438"/>
    <mergeCell ref="A452:S452"/>
    <mergeCell ref="A454:S454"/>
    <mergeCell ref="A455:S455"/>
    <mergeCell ref="A456:S456"/>
    <mergeCell ref="A457:S457"/>
    <mergeCell ref="A458:S458"/>
    <mergeCell ref="A459:S459"/>
    <mergeCell ref="B429:C429"/>
    <mergeCell ref="D429:S429"/>
    <mergeCell ref="B430:C430"/>
    <mergeCell ref="D430:S430"/>
    <mergeCell ref="B432:R432"/>
    <mergeCell ref="D434:O434"/>
    <mergeCell ref="Q434:R434"/>
    <mergeCell ref="B436:C436"/>
    <mergeCell ref="D436:O436"/>
    <mergeCell ref="A423:S423"/>
    <mergeCell ref="A424:S424"/>
    <mergeCell ref="A425:P425"/>
    <mergeCell ref="B426:S426"/>
    <mergeCell ref="B427:L427"/>
    <mergeCell ref="M427:O427"/>
    <mergeCell ref="Q427:S427"/>
    <mergeCell ref="B428:H428"/>
    <mergeCell ref="I428:J428"/>
    <mergeCell ref="N428:P428"/>
    <mergeCell ref="Q428:S428"/>
    <mergeCell ref="A407:S407"/>
    <mergeCell ref="A408:S408"/>
    <mergeCell ref="A409:S409"/>
    <mergeCell ref="A410:S410"/>
    <mergeCell ref="A411:S411"/>
    <mergeCell ref="A412:S412"/>
    <mergeCell ref="A420:S420"/>
    <mergeCell ref="A421:S421"/>
    <mergeCell ref="A422:S422"/>
    <mergeCell ref="A267:S267"/>
    <mergeCell ref="A316:S316"/>
    <mergeCell ref="A317:S317"/>
    <mergeCell ref="A318:S318"/>
    <mergeCell ref="A319:S319"/>
    <mergeCell ref="A320:S320"/>
    <mergeCell ref="A321:S321"/>
    <mergeCell ref="B298:C298"/>
    <mergeCell ref="D298:O298"/>
    <mergeCell ref="B299:C299"/>
    <mergeCell ref="D300:O300"/>
    <mergeCell ref="A314:S314"/>
    <mergeCell ref="B292:C292"/>
    <mergeCell ref="D292:S292"/>
    <mergeCell ref="B294:R294"/>
    <mergeCell ref="D296:O296"/>
    <mergeCell ref="Q296:R296"/>
    <mergeCell ref="B289:L289"/>
    <mergeCell ref="M289:O289"/>
    <mergeCell ref="Q289:S289"/>
    <mergeCell ref="B290:H290"/>
    <mergeCell ref="I290:J290"/>
    <mergeCell ref="A214:S214"/>
    <mergeCell ref="A215:S215"/>
    <mergeCell ref="A216:S216"/>
    <mergeCell ref="A217:S217"/>
    <mergeCell ref="A218:S218"/>
    <mergeCell ref="A219:S219"/>
    <mergeCell ref="A262:S262"/>
    <mergeCell ref="A263:S263"/>
    <mergeCell ref="A264:S264"/>
    <mergeCell ref="D241:O241"/>
    <mergeCell ref="Q241:R241"/>
    <mergeCell ref="B243:C243"/>
    <mergeCell ref="D243:O243"/>
    <mergeCell ref="B244:C244"/>
    <mergeCell ref="D245:O245"/>
    <mergeCell ref="A260:S260"/>
    <mergeCell ref="B235:H235"/>
    <mergeCell ref="I235:J235"/>
    <mergeCell ref="N235:P235"/>
    <mergeCell ref="Q235:S235"/>
    <mergeCell ref="B236:C236"/>
    <mergeCell ref="D236:S236"/>
    <mergeCell ref="B237:C237"/>
    <mergeCell ref="D237:S237"/>
    <mergeCell ref="B159:C159"/>
    <mergeCell ref="D159:S159"/>
    <mergeCell ref="B161:R161"/>
    <mergeCell ref="D163:O163"/>
    <mergeCell ref="Q163:R163"/>
    <mergeCell ref="B156:L156"/>
    <mergeCell ref="M156:O156"/>
    <mergeCell ref="Q156:S156"/>
    <mergeCell ref="B157:H157"/>
    <mergeCell ref="I157:J157"/>
    <mergeCell ref="N157:P157"/>
    <mergeCell ref="Q157:S157"/>
    <mergeCell ref="B58:S58"/>
    <mergeCell ref="A52:S52"/>
    <mergeCell ref="B61:C61"/>
    <mergeCell ref="A133:S133"/>
    <mergeCell ref="A134:S134"/>
    <mergeCell ref="A135:S135"/>
    <mergeCell ref="A136:S136"/>
    <mergeCell ref="A137:S137"/>
    <mergeCell ref="A138:S138"/>
    <mergeCell ref="A80:S80"/>
    <mergeCell ref="A81:S81"/>
    <mergeCell ref="B59:L59"/>
    <mergeCell ref="M59:O59"/>
    <mergeCell ref="Q59:S59"/>
    <mergeCell ref="B60:H60"/>
    <mergeCell ref="I60:J60"/>
    <mergeCell ref="N60:P60"/>
    <mergeCell ref="Q60:S60"/>
    <mergeCell ref="A227:S227"/>
    <mergeCell ref="A228:S228"/>
    <mergeCell ref="A229:S229"/>
    <mergeCell ref="A230:S230"/>
    <mergeCell ref="A231:S231"/>
    <mergeCell ref="A232:P232"/>
    <mergeCell ref="B233:S233"/>
    <mergeCell ref="B234:L234"/>
    <mergeCell ref="M234:O234"/>
    <mergeCell ref="Q234:S234"/>
    <mergeCell ref="B206:C206"/>
    <mergeCell ref="D206:O206"/>
    <mergeCell ref="B207:C207"/>
    <mergeCell ref="D208:O208"/>
    <mergeCell ref="A212:S212"/>
    <mergeCell ref="B199:C199"/>
    <mergeCell ref="D199:S199"/>
    <mergeCell ref="B200:C200"/>
    <mergeCell ref="D200:S200"/>
    <mergeCell ref="B202:R202"/>
    <mergeCell ref="D204:O204"/>
    <mergeCell ref="Q204:R204"/>
    <mergeCell ref="B198:H198"/>
    <mergeCell ref="I198:J198"/>
    <mergeCell ref="N198:P198"/>
    <mergeCell ref="Q198:S198"/>
    <mergeCell ref="A191:S191"/>
    <mergeCell ref="A192:S192"/>
    <mergeCell ref="A193:S193"/>
    <mergeCell ref="A194:S194"/>
    <mergeCell ref="A195:P195"/>
    <mergeCell ref="B196:S196"/>
    <mergeCell ref="A190:S190"/>
    <mergeCell ref="B165:C165"/>
    <mergeCell ref="D165:O165"/>
    <mergeCell ref="B166:C166"/>
    <mergeCell ref="D167:O167"/>
    <mergeCell ref="B197:L197"/>
    <mergeCell ref="M197:O197"/>
    <mergeCell ref="Q197:S197"/>
    <mergeCell ref="A180:S180"/>
    <mergeCell ref="A181:S181"/>
    <mergeCell ref="A182:S182"/>
    <mergeCell ref="A177:S177"/>
    <mergeCell ref="A178:S178"/>
    <mergeCell ref="A179:S179"/>
    <mergeCell ref="A175:S175"/>
    <mergeCell ref="A152:S152"/>
    <mergeCell ref="A153:S153"/>
    <mergeCell ref="A154:P154"/>
    <mergeCell ref="B155:S155"/>
    <mergeCell ref="A149:S149"/>
    <mergeCell ref="B158:C158"/>
    <mergeCell ref="D158:S158"/>
    <mergeCell ref="B111:C111"/>
    <mergeCell ref="D111:O111"/>
    <mergeCell ref="B112:C112"/>
    <mergeCell ref="D113:O113"/>
    <mergeCell ref="A131:S131"/>
    <mergeCell ref="A150:S150"/>
    <mergeCell ref="A151:S151"/>
    <mergeCell ref="B104:C104"/>
    <mergeCell ref="D104:S104"/>
    <mergeCell ref="B105:C105"/>
    <mergeCell ref="D105:S105"/>
    <mergeCell ref="B107:R107"/>
    <mergeCell ref="D109:O109"/>
    <mergeCell ref="Q109:R109"/>
    <mergeCell ref="B103:H103"/>
    <mergeCell ref="I103:J103"/>
    <mergeCell ref="N103:P103"/>
    <mergeCell ref="Q103:S103"/>
    <mergeCell ref="B102:L102"/>
    <mergeCell ref="M102:O102"/>
    <mergeCell ref="Q102:S102"/>
    <mergeCell ref="A82:S82"/>
    <mergeCell ref="A83:S83"/>
    <mergeCell ref="A84:S84"/>
    <mergeCell ref="B62:C62"/>
    <mergeCell ref="D62:S62"/>
    <mergeCell ref="B64:R64"/>
    <mergeCell ref="D66:O66"/>
    <mergeCell ref="Q66:R66"/>
    <mergeCell ref="A96:S96"/>
    <mergeCell ref="A97:S97"/>
    <mergeCell ref="A98:S98"/>
    <mergeCell ref="A99:S99"/>
    <mergeCell ref="A100:P100"/>
    <mergeCell ref="B101:S101"/>
    <mergeCell ref="A95:S95"/>
    <mergeCell ref="B68:C68"/>
    <mergeCell ref="D68:O68"/>
    <mergeCell ref="B69:C69"/>
    <mergeCell ref="D70:O70"/>
    <mergeCell ref="A77:S77"/>
    <mergeCell ref="A79:S79"/>
    <mergeCell ref="D61:S61"/>
    <mergeCell ref="B17:C17"/>
    <mergeCell ref="D17:O17"/>
    <mergeCell ref="B18:C18"/>
    <mergeCell ref="D19:O19"/>
    <mergeCell ref="A34:S34"/>
    <mergeCell ref="B10:C10"/>
    <mergeCell ref="D10:S10"/>
    <mergeCell ref="B11:C11"/>
    <mergeCell ref="D11:S11"/>
    <mergeCell ref="B13:R13"/>
    <mergeCell ref="D15:O15"/>
    <mergeCell ref="Q15:R15"/>
    <mergeCell ref="A36:S36"/>
    <mergeCell ref="A37:S37"/>
    <mergeCell ref="A38:S38"/>
    <mergeCell ref="A39:S39"/>
    <mergeCell ref="A40:S40"/>
    <mergeCell ref="A41:S41"/>
    <mergeCell ref="A53:S53"/>
    <mergeCell ref="A54:S54"/>
    <mergeCell ref="A55:S55"/>
    <mergeCell ref="A56:S56"/>
    <mergeCell ref="A57:P57"/>
    <mergeCell ref="B7:S7"/>
    <mergeCell ref="B8:L8"/>
    <mergeCell ref="M8:O8"/>
    <mergeCell ref="Q8:S8"/>
    <mergeCell ref="B9:H9"/>
    <mergeCell ref="I9:J9"/>
    <mergeCell ref="N9:P9"/>
    <mergeCell ref="Q9:S9"/>
    <mergeCell ref="A1:S1"/>
    <mergeCell ref="A2:S2"/>
    <mergeCell ref="A3:S3"/>
    <mergeCell ref="A4:S4"/>
    <mergeCell ref="A5:S5"/>
    <mergeCell ref="A6:P6"/>
    <mergeCell ref="B239:R239"/>
    <mergeCell ref="A328:S328"/>
    <mergeCell ref="A329:S329"/>
    <mergeCell ref="A330:S330"/>
    <mergeCell ref="A331:S331"/>
    <mergeCell ref="A332:S332"/>
    <mergeCell ref="A333:P333"/>
    <mergeCell ref="B334:S334"/>
    <mergeCell ref="B335:L335"/>
    <mergeCell ref="M335:O335"/>
    <mergeCell ref="Q335:S335"/>
    <mergeCell ref="B291:C291"/>
    <mergeCell ref="D291:S291"/>
    <mergeCell ref="N290:P290"/>
    <mergeCell ref="Q290:S290"/>
    <mergeCell ref="A283:S283"/>
    <mergeCell ref="A284:S284"/>
    <mergeCell ref="A285:S285"/>
    <mergeCell ref="A286:S286"/>
    <mergeCell ref="A287:P287"/>
    <mergeCell ref="B288:S288"/>
    <mergeCell ref="A282:S282"/>
    <mergeCell ref="A265:S265"/>
    <mergeCell ref="A266:S266"/>
    <mergeCell ref="B336:H336"/>
    <mergeCell ref="I336:J336"/>
    <mergeCell ref="N336:P336"/>
    <mergeCell ref="Q336:S336"/>
    <mergeCell ref="B337:C337"/>
    <mergeCell ref="D337:S337"/>
    <mergeCell ref="B338:C338"/>
    <mergeCell ref="D338:S338"/>
    <mergeCell ref="B340:R340"/>
    <mergeCell ref="D342:O342"/>
    <mergeCell ref="Q342:R342"/>
    <mergeCell ref="B344:C344"/>
    <mergeCell ref="D344:O344"/>
    <mergeCell ref="B345:C345"/>
    <mergeCell ref="D346:O346"/>
    <mergeCell ref="A360:S360"/>
    <mergeCell ref="A373:S373"/>
    <mergeCell ref="A374:S374"/>
    <mergeCell ref="A362:S362"/>
    <mergeCell ref="A363:S363"/>
    <mergeCell ref="A364:S364"/>
    <mergeCell ref="A365:S365"/>
    <mergeCell ref="A366:S366"/>
    <mergeCell ref="A367:S367"/>
    <mergeCell ref="A375:S375"/>
    <mergeCell ref="A376:S376"/>
    <mergeCell ref="A377:S377"/>
    <mergeCell ref="A378:P378"/>
    <mergeCell ref="B379:S379"/>
    <mergeCell ref="B380:L380"/>
    <mergeCell ref="M380:O380"/>
    <mergeCell ref="Q380:S380"/>
    <mergeCell ref="B381:H381"/>
    <mergeCell ref="I381:J381"/>
    <mergeCell ref="N381:P381"/>
    <mergeCell ref="Q381:S381"/>
    <mergeCell ref="B390:C390"/>
    <mergeCell ref="D391:O391"/>
    <mergeCell ref="A405:S405"/>
    <mergeCell ref="B382:C382"/>
    <mergeCell ref="D382:S382"/>
    <mergeCell ref="B383:C383"/>
    <mergeCell ref="D383:S383"/>
    <mergeCell ref="B385:R385"/>
    <mergeCell ref="D387:O387"/>
    <mergeCell ref="Q387:R387"/>
    <mergeCell ref="B389:C389"/>
    <mergeCell ref="D389:O389"/>
  </mergeCells>
  <conditionalFormatting sqref="D20:O21 M23:O31">
    <cfRule type="expression" dxfId="96" priority="105">
      <formula>AND(D20=0,D$18&lt;&gt;0)</formula>
    </cfRule>
  </conditionalFormatting>
  <conditionalFormatting sqref="D71:O72 M73:O74">
    <cfRule type="expression" dxfId="95" priority="104">
      <formula>AND(D71=0,D$18&lt;&gt;0)</formula>
    </cfRule>
  </conditionalFormatting>
  <conditionalFormatting sqref="D120:O121 O118 D123:O123 O124:O125">
    <cfRule type="expression" dxfId="94" priority="103">
      <formula>AND(D118=0,D$18&lt;&gt;0)</formula>
    </cfRule>
  </conditionalFormatting>
  <conditionalFormatting sqref="D209:O209">
    <cfRule type="expression" dxfId="93" priority="102">
      <formula>AND(D209=0,D$18&lt;&gt;0)</formula>
    </cfRule>
  </conditionalFormatting>
  <conditionalFormatting sqref="D27:L27">
    <cfRule type="expression" dxfId="92" priority="95">
      <formula>AND(D27=0,D$18&lt;&gt;0)</formula>
    </cfRule>
  </conditionalFormatting>
  <conditionalFormatting sqref="D23:L23">
    <cfRule type="expression" dxfId="91" priority="98">
      <formula>AND(D23=0,D$18&lt;&gt;0)</formula>
    </cfRule>
  </conditionalFormatting>
  <conditionalFormatting sqref="I29:L29">
    <cfRule type="expression" dxfId="90" priority="97">
      <formula>AND(I29=0,I$18&lt;&gt;0)</formula>
    </cfRule>
  </conditionalFormatting>
  <conditionalFormatting sqref="D30:L31">
    <cfRule type="expression" dxfId="89" priority="96">
      <formula>AND(D30=0,D$18&lt;&gt;0)</formula>
    </cfRule>
  </conditionalFormatting>
  <conditionalFormatting sqref="I28:L28">
    <cfRule type="expression" dxfId="88" priority="94">
      <formula>AND(I28=0,I$18&lt;&gt;0)</formula>
    </cfRule>
  </conditionalFormatting>
  <conditionalFormatting sqref="D25:L25">
    <cfRule type="expression" dxfId="87" priority="93">
      <formula>AND(D25=0,D$18&lt;&gt;0)</formula>
    </cfRule>
  </conditionalFormatting>
  <conditionalFormatting sqref="D24:L24">
    <cfRule type="expression" dxfId="86" priority="92">
      <formula>AND(D24=0,D$18&lt;&gt;0)</formula>
    </cfRule>
  </conditionalFormatting>
  <conditionalFormatting sqref="D26:L26">
    <cfRule type="expression" dxfId="85" priority="91">
      <formula>AND(D26=0,D$18&lt;&gt;0)</formula>
    </cfRule>
  </conditionalFormatting>
  <conditionalFormatting sqref="D73:L73">
    <cfRule type="expression" dxfId="84" priority="89">
      <formula>AND(D73=0,D$18&lt;&gt;0)</formula>
    </cfRule>
  </conditionalFormatting>
  <conditionalFormatting sqref="D74:L74">
    <cfRule type="expression" dxfId="83" priority="88">
      <formula>AND(D74=0,D$18&lt;&gt;0)</formula>
    </cfRule>
  </conditionalFormatting>
  <conditionalFormatting sqref="O172 D168:O171">
    <cfRule type="expression" dxfId="82" priority="87">
      <formula>AND(D168=0,D$18&lt;&gt;0)</formula>
    </cfRule>
  </conditionalFormatting>
  <conditionalFormatting sqref="L250:O250 L252:O256">
    <cfRule type="expression" dxfId="81" priority="86">
      <formula>AND(L250=0,L$18&lt;&gt;0)</formula>
    </cfRule>
  </conditionalFormatting>
  <conditionalFormatting sqref="D28:H29">
    <cfRule type="expression" dxfId="80" priority="85">
      <formula>AND(D28=0,D$18&lt;&gt;0)</formula>
    </cfRule>
  </conditionalFormatting>
  <conditionalFormatting sqref="E250:K250">
    <cfRule type="expression" dxfId="79" priority="84">
      <formula>AND(E250=0,E$18&lt;&gt;0)</formula>
    </cfRule>
  </conditionalFormatting>
  <conditionalFormatting sqref="E254:K254">
    <cfRule type="expression" dxfId="78" priority="81">
      <formula>AND(E254=0,E$18&lt;&gt;0)</formula>
    </cfRule>
  </conditionalFormatting>
  <conditionalFormatting sqref="E252:K252">
    <cfRule type="expression" dxfId="77" priority="80">
      <formula>AND(E252=0,E$18&lt;&gt;0)</formula>
    </cfRule>
  </conditionalFormatting>
  <conditionalFormatting sqref="E253:K253">
    <cfRule type="expression" dxfId="76" priority="79">
      <formula>AND(E253=0,E$18&lt;&gt;0)</formula>
    </cfRule>
  </conditionalFormatting>
  <conditionalFormatting sqref="E255:K255">
    <cfRule type="expression" dxfId="75" priority="78">
      <formula>AND(E255=0,E$18&lt;&gt;0)</formula>
    </cfRule>
  </conditionalFormatting>
  <conditionalFormatting sqref="E256:K256">
    <cfRule type="expression" dxfId="74" priority="77">
      <formula>AND(E256=0,E$18&lt;&gt;0)</formula>
    </cfRule>
  </conditionalFormatting>
  <conditionalFormatting sqref="E252:K252">
    <cfRule type="expression" dxfId="73" priority="76">
      <formula>AND(E252=0,E$18&lt;&gt;0)</formula>
    </cfRule>
  </conditionalFormatting>
  <conditionalFormatting sqref="E253:K253">
    <cfRule type="expression" dxfId="72" priority="75">
      <formula>AND(E253=0,E$18&lt;&gt;0)</formula>
    </cfRule>
  </conditionalFormatting>
  <conditionalFormatting sqref="E254:K254">
    <cfRule type="expression" dxfId="71" priority="74">
      <formula>AND(E254=0,E$18&lt;&gt;0)</formula>
    </cfRule>
  </conditionalFormatting>
  <conditionalFormatting sqref="E347:O347 E352:O352 L355:O357 L348:O348 L351:O353">
    <cfRule type="expression" dxfId="70" priority="73">
      <formula>AND(E347=0,E$18&lt;&gt;0)</formula>
    </cfRule>
  </conditionalFormatting>
  <conditionalFormatting sqref="E351:K351">
    <cfRule type="expression" dxfId="69" priority="72">
      <formula>AND(E351=0,E$18&lt;&gt;0)</formula>
    </cfRule>
  </conditionalFormatting>
  <conditionalFormatting sqref="E355:K355">
    <cfRule type="expression" dxfId="68" priority="69">
      <formula>AND(E355=0,E$18&lt;&gt;0)</formula>
    </cfRule>
  </conditionalFormatting>
  <conditionalFormatting sqref="E353:K353">
    <cfRule type="expression" dxfId="67" priority="68">
      <formula>AND(E353=0,E$18&lt;&gt;0)</formula>
    </cfRule>
  </conditionalFormatting>
  <conditionalFormatting sqref="E353:K353">
    <cfRule type="expression" dxfId="66" priority="64">
      <formula>AND(E353=0,E$18&lt;&gt;0)</formula>
    </cfRule>
  </conditionalFormatting>
  <conditionalFormatting sqref="E356:K356">
    <cfRule type="expression" dxfId="65" priority="66">
      <formula>AND(E356=0,E$18&lt;&gt;0)</formula>
    </cfRule>
  </conditionalFormatting>
  <conditionalFormatting sqref="E357:K357">
    <cfRule type="expression" dxfId="64" priority="65">
      <formula>AND(E357=0,E$18&lt;&gt;0)</formula>
    </cfRule>
  </conditionalFormatting>
  <conditionalFormatting sqref="E348:K348">
    <cfRule type="expression" dxfId="63" priority="60">
      <formula>AND(E348=0,E$18&lt;&gt;0)</formula>
    </cfRule>
  </conditionalFormatting>
  <conditionalFormatting sqref="E355:K355">
    <cfRule type="expression" dxfId="62" priority="62">
      <formula>AND(E355=0,E$18&lt;&gt;0)</formula>
    </cfRule>
  </conditionalFormatting>
  <conditionalFormatting sqref="M22:O22">
    <cfRule type="expression" dxfId="61" priority="55">
      <formula>AND(M22=0,M$18&lt;&gt;0)</formula>
    </cfRule>
  </conditionalFormatting>
  <conditionalFormatting sqref="D22:L22">
    <cfRule type="expression" dxfId="60" priority="54">
      <formula>AND(D22=0,D$18&lt;&gt;0)</formula>
    </cfRule>
  </conditionalFormatting>
  <conditionalFormatting sqref="O128">
    <cfRule type="expression" dxfId="59" priority="45">
      <formula>AND(O128=0,O$18&lt;&gt;0)</formula>
    </cfRule>
  </conditionalFormatting>
  <conditionalFormatting sqref="D114:O114">
    <cfRule type="expression" dxfId="58" priority="52">
      <formula>AND(D114=0,D$18&lt;&gt;0)</formula>
    </cfRule>
  </conditionalFormatting>
  <conditionalFormatting sqref="D128:N128">
    <cfRule type="expression" dxfId="57" priority="41">
      <formula>AND(D128=0,D$18&lt;&gt;0)</formula>
    </cfRule>
  </conditionalFormatting>
  <conditionalFormatting sqref="D115:O115">
    <cfRule type="expression" dxfId="56" priority="50">
      <formula>AND(D115=0,D$18&lt;&gt;0)</formula>
    </cfRule>
  </conditionalFormatting>
  <conditionalFormatting sqref="D116:O116">
    <cfRule type="expression" dxfId="55" priority="49">
      <formula>AND(D116=0,D$18&lt;&gt;0)</formula>
    </cfRule>
  </conditionalFormatting>
  <conditionalFormatting sqref="D117:O117">
    <cfRule type="expression" dxfId="54" priority="48">
      <formula>AND(D117=0,D$18&lt;&gt;0)</formula>
    </cfRule>
  </conditionalFormatting>
  <conditionalFormatting sqref="O127">
    <cfRule type="expression" dxfId="53" priority="47">
      <formula>AND(O127=0,O$18&lt;&gt;0)</formula>
    </cfRule>
  </conditionalFormatting>
  <conditionalFormatting sqref="D118:N118">
    <cfRule type="expression" dxfId="52" priority="46">
      <formula>AND(D118=0,D$18&lt;&gt;0)</formula>
    </cfRule>
  </conditionalFormatting>
  <conditionalFormatting sqref="D119:O119">
    <cfRule type="expression" dxfId="51" priority="44">
      <formula>AND(D119=0,D$18&lt;&gt;0)</formula>
    </cfRule>
  </conditionalFormatting>
  <conditionalFormatting sqref="D127:N127">
    <cfRule type="expression" dxfId="50" priority="43">
      <formula>AND(D127=0,D$18&lt;&gt;0)</formula>
    </cfRule>
  </conditionalFormatting>
  <conditionalFormatting sqref="D122:O122">
    <cfRule type="expression" dxfId="49" priority="42">
      <formula>AND(D122=0,D$18&lt;&gt;0)</formula>
    </cfRule>
  </conditionalFormatting>
  <conditionalFormatting sqref="D125:N125">
    <cfRule type="expression" dxfId="48" priority="40">
      <formula>AND(D125=0,D$18&lt;&gt;0)</formula>
    </cfRule>
  </conditionalFormatting>
  <conditionalFormatting sqref="D126:N126">
    <cfRule type="expression" dxfId="47" priority="39">
      <formula>AND(D126=0,D$18&lt;&gt;0)</formula>
    </cfRule>
  </conditionalFormatting>
  <conditionalFormatting sqref="O126">
    <cfRule type="expression" dxfId="46" priority="38">
      <formula>AND(O126=0,O$18&lt;&gt;0)</formula>
    </cfRule>
  </conditionalFormatting>
  <conditionalFormatting sqref="D172:N172">
    <cfRule type="expression" dxfId="45" priority="37">
      <formula>AND(D172=0,D$18&lt;&gt;0)</formula>
    </cfRule>
  </conditionalFormatting>
  <conditionalFormatting sqref="D171:N171">
    <cfRule type="expression" dxfId="44" priority="36">
      <formula>AND(D171=0,D$18&lt;&gt;0)</formula>
    </cfRule>
  </conditionalFormatting>
  <conditionalFormatting sqref="L248:O248">
    <cfRule type="expression" dxfId="43" priority="30">
      <formula>AND(L248=0,L$18&lt;&gt;0)</formula>
    </cfRule>
  </conditionalFormatting>
  <conditionalFormatting sqref="E248:K248">
    <cfRule type="expression" dxfId="42" priority="29">
      <formula>AND(E248=0,E$18&lt;&gt;0)</formula>
    </cfRule>
  </conditionalFormatting>
  <conditionalFormatting sqref="L249:O249">
    <cfRule type="expression" dxfId="41" priority="28">
      <formula>AND(L249=0,L$18&lt;&gt;0)</formula>
    </cfRule>
  </conditionalFormatting>
  <conditionalFormatting sqref="E249:K249">
    <cfRule type="expression" dxfId="40" priority="27">
      <formula>AND(E249=0,E$18&lt;&gt;0)</formula>
    </cfRule>
  </conditionalFormatting>
  <conditionalFormatting sqref="L258:O258">
    <cfRule type="expression" dxfId="39" priority="26">
      <formula>AND(L258=0,L$18&lt;&gt;0)</formula>
    </cfRule>
  </conditionalFormatting>
  <conditionalFormatting sqref="E258:K258">
    <cfRule type="expression" dxfId="38" priority="25">
      <formula>AND(E258=0,E$18&lt;&gt;0)</formula>
    </cfRule>
  </conditionalFormatting>
  <conditionalFormatting sqref="E258:K258">
    <cfRule type="expression" dxfId="37" priority="24">
      <formula>AND(E258=0,E$18&lt;&gt;0)</formula>
    </cfRule>
  </conditionalFormatting>
  <conditionalFormatting sqref="L251:O251">
    <cfRule type="expression" dxfId="36" priority="23">
      <formula>AND(L251=0,L$18&lt;&gt;0)</formula>
    </cfRule>
  </conditionalFormatting>
  <conditionalFormatting sqref="E251:K251">
    <cfRule type="expression" dxfId="35" priority="22">
      <formula>AND(E251=0,E$18&lt;&gt;0)</formula>
    </cfRule>
  </conditionalFormatting>
  <conditionalFormatting sqref="E253:K253">
    <cfRule type="expression" dxfId="34" priority="21">
      <formula>AND(E253=0,E$18&lt;&gt;0)</formula>
    </cfRule>
  </conditionalFormatting>
  <conditionalFormatting sqref="E252:K252">
    <cfRule type="expression" dxfId="33" priority="20">
      <formula>AND(E252=0,E$18&lt;&gt;0)</formula>
    </cfRule>
  </conditionalFormatting>
  <conditionalFormatting sqref="E252:K252">
    <cfRule type="expression" dxfId="32" priority="19">
      <formula>AND(E252=0,E$18&lt;&gt;0)</formula>
    </cfRule>
  </conditionalFormatting>
  <conditionalFormatting sqref="E253:K253">
    <cfRule type="expression" dxfId="31" priority="18">
      <formula>AND(E253=0,E$18&lt;&gt;0)</formula>
    </cfRule>
  </conditionalFormatting>
  <conditionalFormatting sqref="E254:K254">
    <cfRule type="expression" dxfId="30" priority="17">
      <formula>AND(E254=0,E$18&lt;&gt;0)</formula>
    </cfRule>
  </conditionalFormatting>
  <conditionalFormatting sqref="E255:O255 L256:O256">
    <cfRule type="expression" dxfId="29" priority="16">
      <formula>AND(E255=0,E$18&lt;&gt;0)</formula>
    </cfRule>
  </conditionalFormatting>
  <conditionalFormatting sqref="E256:K256">
    <cfRule type="expression" dxfId="28" priority="15">
      <formula>AND(E256=0,E$18&lt;&gt;0)</formula>
    </cfRule>
  </conditionalFormatting>
  <conditionalFormatting sqref="E256:K256">
    <cfRule type="expression" dxfId="27" priority="14">
      <formula>AND(E256=0,E$18&lt;&gt;0)</formula>
    </cfRule>
  </conditionalFormatting>
  <conditionalFormatting sqref="E352:K352">
    <cfRule type="expression" dxfId="26" priority="12">
      <formula>AND(E352=0,E$18&lt;&gt;0)</formula>
    </cfRule>
  </conditionalFormatting>
  <conditionalFormatting sqref="E352:K352">
    <cfRule type="expression" dxfId="25" priority="11">
      <formula>AND(E352=0,E$18&lt;&gt;0)</formula>
    </cfRule>
  </conditionalFormatting>
  <conditionalFormatting sqref="E353:O353">
    <cfRule type="expression" dxfId="24" priority="10">
      <formula>AND(E353=0,E$18&lt;&gt;0)</formula>
    </cfRule>
  </conditionalFormatting>
  <conditionalFormatting sqref="L354:O354">
    <cfRule type="expression" dxfId="23" priority="9">
      <formula>AND(L354=0,L$18&lt;&gt;0)</formula>
    </cfRule>
  </conditionalFormatting>
  <conditionalFormatting sqref="E354:K354">
    <cfRule type="expression" dxfId="22" priority="8">
      <formula>AND(E354=0,E$18&lt;&gt;0)</formula>
    </cfRule>
  </conditionalFormatting>
  <conditionalFormatting sqref="L349:O349">
    <cfRule type="expression" dxfId="21" priority="7">
      <formula>AND(L349=0,L$18&lt;&gt;0)</formula>
    </cfRule>
  </conditionalFormatting>
  <conditionalFormatting sqref="E349:K349">
    <cfRule type="expression" dxfId="20" priority="6">
      <formula>AND(E349=0,E$18&lt;&gt;0)</formula>
    </cfRule>
  </conditionalFormatting>
  <conditionalFormatting sqref="L350:O350">
    <cfRule type="expression" dxfId="19" priority="5">
      <formula>AND(L350=0,L$18&lt;&gt;0)</formula>
    </cfRule>
  </conditionalFormatting>
  <conditionalFormatting sqref="E350:K350">
    <cfRule type="expression" dxfId="18" priority="4">
      <formula>AND(E350=0,E$18&lt;&gt;0)</formula>
    </cfRule>
  </conditionalFormatting>
  <conditionalFormatting sqref="E257:O257">
    <cfRule type="expression" dxfId="17" priority="3">
      <formula>AND(E257=0,E$18&lt;&gt;0)</formula>
    </cfRule>
  </conditionalFormatting>
  <conditionalFormatting sqref="E246:O246">
    <cfRule type="expression" dxfId="16" priority="2">
      <formula>AND(E246=0,E$18&lt;&gt;0)</formula>
    </cfRule>
  </conditionalFormatting>
  <conditionalFormatting sqref="E247:O247">
    <cfRule type="expression" dxfId="15" priority="1">
      <formula>AND(E247=0,E$18&lt;&gt;0)</formula>
    </cfRule>
  </conditionalFormatting>
  <dataValidations disablePrompts="1" count="1">
    <dataValidation type="list" allowBlank="1" showInputMessage="1" showErrorMessage="1" sqref="Q280 Q371" xr:uid="{00000000-0002-0000-0400-000000000000}">
      <formula1>"директор інституту,"</formula1>
    </dataValidation>
  </dataValidations>
  <pageMargins left="0.59055118110236227" right="0.19685039370078741" top="0.39370078740157483" bottom="0.39370078740157483" header="0.31496062992125984" footer="0.31496062992125984"/>
  <pageSetup paperSize="9" scale="47" fitToHeight="0" orientation="portrait" r:id="rId1"/>
  <rowBreaks count="9" manualBreakCount="9">
    <brk id="47" max="18" man="1"/>
    <brk id="90" max="18" man="1"/>
    <brk id="144" max="18" man="1"/>
    <brk id="184" max="18" man="1"/>
    <brk id="222" max="18" man="1"/>
    <brk id="276" max="18" man="1"/>
    <brk id="324" max="18" man="1"/>
    <brk id="370" max="18" man="1"/>
    <brk id="41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курс</vt:lpstr>
      <vt:lpstr>2 курс</vt:lpstr>
      <vt:lpstr>3 курс </vt:lpstr>
      <vt:lpstr>1 курс МАГ</vt:lpstr>
      <vt:lpstr>'1 курс'!Область_печати</vt:lpstr>
      <vt:lpstr>'1 курс МАГ'!Область_печати</vt:lpstr>
      <vt:lpstr>'2 курс'!Область_печати</vt:lpstr>
      <vt:lpstr>'3 курс 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pk_1</dc:creator>
  <cp:lastModifiedBy>Пользователь</cp:lastModifiedBy>
  <cp:lastPrinted>2023-06-29T12:45:39Z</cp:lastPrinted>
  <dcterms:created xsi:type="dcterms:W3CDTF">2017-01-20T11:40:32Z</dcterms:created>
  <dcterms:modified xsi:type="dcterms:W3CDTF">2023-06-30T08:15:42Z</dcterms:modified>
</cp:coreProperties>
</file>