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Мои документы\Мои\Директорат\Академ_стипендия\Зима 2022\"/>
    </mc:Choice>
  </mc:AlternateContent>
  <xr:revisionPtr revIDLastSave="0" documentId="13_ncr:1_{69252A90-F10D-4DC8-9F5B-D37756604E54}" xr6:coauthVersionLast="45" xr6:coauthVersionMax="45" xr10:uidLastSave="{00000000-0000-0000-0000-000000000000}"/>
  <bookViews>
    <workbookView xWindow="-120" yWindow="-120" windowWidth="20730" windowHeight="11160" activeTab="4" xr2:uid="{00000000-000D-0000-FFFF-FFFF00000000}"/>
  </bookViews>
  <sheets>
    <sheet name="1 курс" sheetId="6" r:id="rId1"/>
    <sheet name="2 курс" sheetId="1" r:id="rId2"/>
    <sheet name="3 курс " sheetId="2" r:id="rId3"/>
    <sheet name="4 курс  " sheetId="3" r:id="rId4"/>
    <sheet name="1 курс МАГ" sheetId="5" r:id="rId5"/>
  </sheets>
  <definedNames>
    <definedName name="_xlnm._FilterDatabase" localSheetId="2" hidden="1">'3 курс '!$A$1:$R$11</definedName>
    <definedName name="_xlnm.Print_Area" localSheetId="0">'1 курс'!$A$1:$R$262</definedName>
    <definedName name="_xlnm.Print_Area" localSheetId="4">'1 курс МАГ'!$A$1:$R$407</definedName>
    <definedName name="_xlnm.Print_Area" localSheetId="2">'3 курс '!$A$1:$R$239</definedName>
    <definedName name="_xlnm.Print_Area" localSheetId="3">'4 курс  '!$A$1:$R$375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41" i="5" l="1"/>
  <c r="O240" i="5"/>
  <c r="O384" i="5" l="1"/>
  <c r="O387" i="5" s="1"/>
  <c r="O342" i="5"/>
  <c r="R342" i="5" s="1"/>
  <c r="O344" i="5"/>
  <c r="R344" i="5" s="1"/>
  <c r="O346" i="5"/>
  <c r="O341" i="5"/>
  <c r="Q390" i="5"/>
  <c r="Q389" i="5"/>
  <c r="Q388" i="5"/>
  <c r="Q387" i="5"/>
  <c r="Q386" i="5"/>
  <c r="R381" i="5"/>
  <c r="Q347" i="5"/>
  <c r="Q346" i="5"/>
  <c r="Q345" i="5"/>
  <c r="Q344" i="5"/>
  <c r="Q343" i="5"/>
  <c r="Q342" i="5"/>
  <c r="Q341" i="5"/>
  <c r="O339" i="5"/>
  <c r="O343" i="5" s="1"/>
  <c r="R336" i="5"/>
  <c r="Q304" i="5"/>
  <c r="Q305" i="5"/>
  <c r="Q302" i="5"/>
  <c r="Q303" i="5"/>
  <c r="Q296" i="5"/>
  <c r="Q297" i="5"/>
  <c r="Q298" i="5"/>
  <c r="Q299" i="5"/>
  <c r="Q300" i="5"/>
  <c r="Q301" i="5"/>
  <c r="Q295" i="5"/>
  <c r="Q241" i="5"/>
  <c r="Q242" i="5"/>
  <c r="Q243" i="5"/>
  <c r="Q244" i="5"/>
  <c r="Q245" i="5"/>
  <c r="Q246" i="5"/>
  <c r="Q247" i="5"/>
  <c r="Q248" i="5"/>
  <c r="Q249" i="5"/>
  <c r="Q250" i="5"/>
  <c r="Q240" i="5"/>
  <c r="R240" i="5" s="1"/>
  <c r="O243" i="5"/>
  <c r="R243" i="5" s="1"/>
  <c r="O247" i="5"/>
  <c r="R247" i="5" s="1"/>
  <c r="O238" i="5"/>
  <c r="O242" i="5" s="1"/>
  <c r="R242" i="5" s="1"/>
  <c r="Q203" i="5"/>
  <c r="Q166" i="5"/>
  <c r="Q165" i="5"/>
  <c r="O163" i="5"/>
  <c r="O165" i="5" s="1"/>
  <c r="R165" i="5" s="1"/>
  <c r="Q118" i="5"/>
  <c r="Q119" i="5"/>
  <c r="Q120" i="5"/>
  <c r="Q121" i="5"/>
  <c r="Q122" i="5"/>
  <c r="Q123" i="5"/>
  <c r="Q124" i="5"/>
  <c r="Q125" i="5"/>
  <c r="Q126" i="5"/>
  <c r="Q115" i="5"/>
  <c r="Q116" i="5"/>
  <c r="Q117" i="5"/>
  <c r="Q114" i="5"/>
  <c r="Q71" i="5"/>
  <c r="Q31" i="5"/>
  <c r="Q21" i="5"/>
  <c r="Q22" i="5"/>
  <c r="Q23" i="5"/>
  <c r="Q24" i="5"/>
  <c r="Q25" i="5"/>
  <c r="Q26" i="5"/>
  <c r="Q27" i="5"/>
  <c r="Q28" i="5"/>
  <c r="Q29" i="5"/>
  <c r="Q30" i="5"/>
  <c r="Q20" i="5"/>
  <c r="R222" i="2"/>
  <c r="R223" i="2"/>
  <c r="R224" i="2"/>
  <c r="R221" i="2"/>
  <c r="Q222" i="2"/>
  <c r="Q223" i="2"/>
  <c r="Q224" i="2"/>
  <c r="Q221" i="2"/>
  <c r="O224" i="2"/>
  <c r="O222" i="2"/>
  <c r="O223" i="2"/>
  <c r="O21" i="2"/>
  <c r="O22" i="2"/>
  <c r="O23" i="2"/>
  <c r="O24" i="2"/>
  <c r="O25" i="2"/>
  <c r="O26" i="2"/>
  <c r="O27" i="2"/>
  <c r="O28" i="2"/>
  <c r="O29" i="2"/>
  <c r="O30" i="2"/>
  <c r="R30" i="2" s="1"/>
  <c r="O31" i="2"/>
  <c r="O32" i="2"/>
  <c r="R32" i="2" s="1"/>
  <c r="R31" i="2"/>
  <c r="Q28" i="2"/>
  <c r="Q29" i="2"/>
  <c r="R29" i="2" s="1"/>
  <c r="Q30" i="2"/>
  <c r="Q31" i="2"/>
  <c r="Q32" i="2"/>
  <c r="Q21" i="2"/>
  <c r="Q22" i="2"/>
  <c r="Q23" i="2"/>
  <c r="Q24" i="2"/>
  <c r="Q25" i="2"/>
  <c r="Q26" i="2"/>
  <c r="Q27" i="2"/>
  <c r="Q20" i="2"/>
  <c r="R21" i="2"/>
  <c r="R23" i="2"/>
  <c r="R25" i="2"/>
  <c r="R27" i="2"/>
  <c r="Q363" i="3"/>
  <c r="Q362" i="3"/>
  <c r="O360" i="3"/>
  <c r="O363" i="3" s="1"/>
  <c r="R363" i="3" s="1"/>
  <c r="R328" i="3"/>
  <c r="R329" i="3"/>
  <c r="R327" i="3"/>
  <c r="Q328" i="3"/>
  <c r="Q329" i="3"/>
  <c r="Q327" i="3"/>
  <c r="O329" i="3"/>
  <c r="O325" i="3"/>
  <c r="O327" i="3" s="1"/>
  <c r="O288" i="3"/>
  <c r="O289" i="3"/>
  <c r="R289" i="3" s="1"/>
  <c r="O290" i="3"/>
  <c r="O291" i="3"/>
  <c r="R291" i="3" s="1"/>
  <c r="O287" i="3"/>
  <c r="R287" i="3" s="1"/>
  <c r="R357" i="3"/>
  <c r="R250" i="3"/>
  <c r="R251" i="3"/>
  <c r="R252" i="3"/>
  <c r="R249" i="3"/>
  <c r="Q250" i="3"/>
  <c r="Q251" i="3"/>
  <c r="Q252" i="3"/>
  <c r="Q249" i="3"/>
  <c r="R288" i="3"/>
  <c r="R290" i="3"/>
  <c r="Q288" i="3"/>
  <c r="Q289" i="3"/>
  <c r="Q290" i="3"/>
  <c r="Q291" i="3"/>
  <c r="Q287" i="3"/>
  <c r="O285" i="3"/>
  <c r="O250" i="3"/>
  <c r="O251" i="3"/>
  <c r="O252" i="3"/>
  <c r="O249" i="3"/>
  <c r="O73" i="3"/>
  <c r="O74" i="3"/>
  <c r="R74" i="3" s="1"/>
  <c r="Q74" i="3"/>
  <c r="Q25" i="1"/>
  <c r="O25" i="1"/>
  <c r="O22" i="1"/>
  <c r="O21" i="6"/>
  <c r="O22" i="6"/>
  <c r="O23" i="6"/>
  <c r="O24" i="6"/>
  <c r="O20" i="6"/>
  <c r="O66" i="6"/>
  <c r="O65" i="6"/>
  <c r="O67" i="6"/>
  <c r="O68" i="6"/>
  <c r="O69" i="6"/>
  <c r="O70" i="6"/>
  <c r="O117" i="6"/>
  <c r="O118" i="6"/>
  <c r="O119" i="6"/>
  <c r="O120" i="6"/>
  <c r="O121" i="6"/>
  <c r="O122" i="6"/>
  <c r="O123" i="6"/>
  <c r="O116" i="6"/>
  <c r="O169" i="6"/>
  <c r="O170" i="6"/>
  <c r="O171" i="6"/>
  <c r="O168" i="6"/>
  <c r="O212" i="6"/>
  <c r="O211" i="6"/>
  <c r="O249" i="6"/>
  <c r="O248" i="6"/>
  <c r="O21" i="1"/>
  <c r="O23" i="1"/>
  <c r="O24" i="1"/>
  <c r="O20" i="1"/>
  <c r="O66" i="1"/>
  <c r="O67" i="1"/>
  <c r="O68" i="1"/>
  <c r="O69" i="1"/>
  <c r="O70" i="1"/>
  <c r="O71" i="1"/>
  <c r="O72" i="1"/>
  <c r="O73" i="1"/>
  <c r="O74" i="1"/>
  <c r="O75" i="1"/>
  <c r="O65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16" i="1"/>
  <c r="O169" i="1"/>
  <c r="O170" i="1"/>
  <c r="R170" i="1" s="1"/>
  <c r="O171" i="1"/>
  <c r="O172" i="1"/>
  <c r="O173" i="1"/>
  <c r="O174" i="1"/>
  <c r="R174" i="1" s="1"/>
  <c r="O168" i="1"/>
  <c r="O214" i="1"/>
  <c r="O215" i="1"/>
  <c r="R215" i="1" s="1"/>
  <c r="O216" i="1"/>
  <c r="O217" i="1"/>
  <c r="R217" i="1" s="1"/>
  <c r="O213" i="1"/>
  <c r="O251" i="1"/>
  <c r="O250" i="1"/>
  <c r="O73" i="2"/>
  <c r="O74" i="2"/>
  <c r="O75" i="2"/>
  <c r="O76" i="2"/>
  <c r="O77" i="2"/>
  <c r="O78" i="2"/>
  <c r="O79" i="2"/>
  <c r="O80" i="2"/>
  <c r="O81" i="2"/>
  <c r="O82" i="2"/>
  <c r="O72" i="2"/>
  <c r="O123" i="2"/>
  <c r="O124" i="2"/>
  <c r="R124" i="2" s="1"/>
  <c r="O125" i="2"/>
  <c r="O126" i="2"/>
  <c r="O127" i="2"/>
  <c r="O128" i="2"/>
  <c r="O129" i="2"/>
  <c r="O130" i="2"/>
  <c r="O131" i="2"/>
  <c r="O132" i="2"/>
  <c r="O133" i="2"/>
  <c r="O134" i="2"/>
  <c r="R134" i="2" s="1"/>
  <c r="O135" i="2"/>
  <c r="O136" i="2"/>
  <c r="R136" i="2" s="1"/>
  <c r="O122" i="2"/>
  <c r="O178" i="2"/>
  <c r="O179" i="2"/>
  <c r="R179" i="2" s="1"/>
  <c r="O180" i="2"/>
  <c r="O181" i="2"/>
  <c r="R181" i="2" s="1"/>
  <c r="O182" i="2"/>
  <c r="O183" i="2"/>
  <c r="R183" i="2" s="1"/>
  <c r="O184" i="2"/>
  <c r="O185" i="2"/>
  <c r="R185" i="2" s="1"/>
  <c r="O177" i="2"/>
  <c r="O21" i="3"/>
  <c r="O22" i="3"/>
  <c r="O23" i="3"/>
  <c r="O24" i="3"/>
  <c r="O25" i="3"/>
  <c r="O26" i="3"/>
  <c r="O27" i="3"/>
  <c r="O28" i="3"/>
  <c r="O29" i="3"/>
  <c r="O30" i="3"/>
  <c r="O31" i="3"/>
  <c r="O20" i="3"/>
  <c r="O71" i="3"/>
  <c r="O72" i="3"/>
  <c r="O70" i="3"/>
  <c r="O114" i="3"/>
  <c r="O115" i="3"/>
  <c r="O116" i="3"/>
  <c r="O117" i="3"/>
  <c r="O118" i="3"/>
  <c r="O119" i="3"/>
  <c r="O113" i="3"/>
  <c r="O155" i="3"/>
  <c r="O156" i="3"/>
  <c r="O154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199" i="3"/>
  <c r="O197" i="3"/>
  <c r="R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199" i="3"/>
  <c r="R211" i="3"/>
  <c r="R322" i="3"/>
  <c r="R282" i="3"/>
  <c r="O152" i="3"/>
  <c r="Q156" i="3"/>
  <c r="Q155" i="3"/>
  <c r="Q154" i="3"/>
  <c r="R149" i="3"/>
  <c r="Q114" i="3"/>
  <c r="Q115" i="3"/>
  <c r="Q116" i="3"/>
  <c r="Q117" i="3"/>
  <c r="Q118" i="3"/>
  <c r="Q119" i="3"/>
  <c r="Q113" i="3"/>
  <c r="O111" i="3"/>
  <c r="Q71" i="3"/>
  <c r="Q72" i="3"/>
  <c r="Q73" i="3"/>
  <c r="Q70" i="3"/>
  <c r="Q21" i="3"/>
  <c r="Q22" i="3"/>
  <c r="Q23" i="3"/>
  <c r="Q24" i="3"/>
  <c r="Q25" i="3"/>
  <c r="Q26" i="3"/>
  <c r="Q27" i="3"/>
  <c r="Q28" i="3"/>
  <c r="Q29" i="3"/>
  <c r="Q30" i="3"/>
  <c r="Q31" i="3"/>
  <c r="Q20" i="3"/>
  <c r="R180" i="2"/>
  <c r="R182" i="2"/>
  <c r="R184" i="2"/>
  <c r="Q178" i="2"/>
  <c r="Q179" i="2"/>
  <c r="Q180" i="2"/>
  <c r="Q181" i="2"/>
  <c r="Q182" i="2"/>
  <c r="Q183" i="2"/>
  <c r="Q184" i="2"/>
  <c r="Q185" i="2"/>
  <c r="Q177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22" i="2"/>
  <c r="R133" i="2"/>
  <c r="R135" i="2"/>
  <c r="R127" i="2"/>
  <c r="R128" i="2"/>
  <c r="R129" i="2"/>
  <c r="R130" i="2"/>
  <c r="R131" i="2"/>
  <c r="R132" i="2"/>
  <c r="R73" i="2"/>
  <c r="R76" i="2"/>
  <c r="R77" i="2"/>
  <c r="R78" i="2"/>
  <c r="R79" i="2"/>
  <c r="R80" i="2"/>
  <c r="R81" i="2"/>
  <c r="R82" i="2"/>
  <c r="R72" i="2"/>
  <c r="Q73" i="2"/>
  <c r="Q74" i="2"/>
  <c r="Q75" i="2"/>
  <c r="Q76" i="2"/>
  <c r="Q77" i="2"/>
  <c r="Q78" i="2"/>
  <c r="Q79" i="2"/>
  <c r="Q80" i="2"/>
  <c r="Q81" i="2"/>
  <c r="Q82" i="2"/>
  <c r="Q72" i="2"/>
  <c r="R214" i="1"/>
  <c r="R216" i="1"/>
  <c r="Q215" i="1"/>
  <c r="Q216" i="1"/>
  <c r="Q217" i="1"/>
  <c r="R250" i="1"/>
  <c r="Q251" i="1"/>
  <c r="R251" i="1"/>
  <c r="Q250" i="1"/>
  <c r="O248" i="1"/>
  <c r="R245" i="1"/>
  <c r="R208" i="1"/>
  <c r="O211" i="1"/>
  <c r="Q213" i="1"/>
  <c r="R213" i="1" s="1"/>
  <c r="Q214" i="1"/>
  <c r="R249" i="6"/>
  <c r="Q249" i="6"/>
  <c r="Q248" i="6"/>
  <c r="R248" i="6" s="1"/>
  <c r="O246" i="6"/>
  <c r="R243" i="6"/>
  <c r="R206" i="6"/>
  <c r="R163" i="6"/>
  <c r="O209" i="6"/>
  <c r="Q212" i="6"/>
  <c r="Q211" i="6"/>
  <c r="Q169" i="6"/>
  <c r="Q168" i="6"/>
  <c r="Q171" i="6"/>
  <c r="Q170" i="6"/>
  <c r="O166" i="6"/>
  <c r="Q123" i="6"/>
  <c r="Q122" i="6"/>
  <c r="Q121" i="6"/>
  <c r="Q120" i="6"/>
  <c r="Q119" i="6"/>
  <c r="Q118" i="6"/>
  <c r="Q117" i="6"/>
  <c r="Q116" i="6"/>
  <c r="O114" i="6"/>
  <c r="R111" i="6"/>
  <c r="Q70" i="6"/>
  <c r="Q69" i="6"/>
  <c r="Q68" i="6"/>
  <c r="Q67" i="6"/>
  <c r="Q66" i="6"/>
  <c r="Q65" i="6"/>
  <c r="O63" i="6"/>
  <c r="R60" i="6"/>
  <c r="R26" i="6"/>
  <c r="Q24" i="6"/>
  <c r="Q23" i="6"/>
  <c r="Q22" i="6"/>
  <c r="Q21" i="6"/>
  <c r="Q20" i="6"/>
  <c r="O18" i="6"/>
  <c r="R24" i="6" s="1"/>
  <c r="R15" i="6"/>
  <c r="Q170" i="1"/>
  <c r="Q169" i="1"/>
  <c r="R169" i="1"/>
  <c r="R171" i="1"/>
  <c r="R168" i="1"/>
  <c r="Q171" i="1"/>
  <c r="Q172" i="1"/>
  <c r="Q173" i="1"/>
  <c r="Q174" i="1"/>
  <c r="Q168" i="1"/>
  <c r="R172" i="1"/>
  <c r="Q121" i="1"/>
  <c r="Q120" i="1"/>
  <c r="Q119" i="1"/>
  <c r="Q117" i="1"/>
  <c r="Q118" i="1"/>
  <c r="Q122" i="1"/>
  <c r="Q123" i="1"/>
  <c r="Q124" i="1"/>
  <c r="Q125" i="1"/>
  <c r="Q126" i="1"/>
  <c r="Q116" i="1"/>
  <c r="Q21" i="1"/>
  <c r="Q22" i="1"/>
  <c r="Q23" i="1"/>
  <c r="Q24" i="1"/>
  <c r="Q67" i="1"/>
  <c r="Q66" i="1"/>
  <c r="Q65" i="1"/>
  <c r="Q68" i="1"/>
  <c r="Q69" i="1"/>
  <c r="Q70" i="1"/>
  <c r="Q71" i="1"/>
  <c r="Q72" i="1"/>
  <c r="Q73" i="1"/>
  <c r="Q74" i="1"/>
  <c r="Q75" i="1"/>
  <c r="R26" i="1"/>
  <c r="Q20" i="1"/>
  <c r="O390" i="5" l="1"/>
  <c r="O388" i="5"/>
  <c r="O386" i="5"/>
  <c r="O389" i="5"/>
  <c r="O166" i="5"/>
  <c r="R166" i="5" s="1"/>
  <c r="R346" i="5"/>
  <c r="O249" i="5"/>
  <c r="R249" i="5" s="1"/>
  <c r="O245" i="5"/>
  <c r="R245" i="5" s="1"/>
  <c r="R241" i="5"/>
  <c r="O347" i="5"/>
  <c r="O345" i="5"/>
  <c r="R345" i="5" s="1"/>
  <c r="R347" i="5"/>
  <c r="R343" i="5"/>
  <c r="R341" i="5"/>
  <c r="O250" i="5"/>
  <c r="R250" i="5" s="1"/>
  <c r="O248" i="5"/>
  <c r="R248" i="5" s="1"/>
  <c r="O246" i="5"/>
  <c r="R246" i="5" s="1"/>
  <c r="O244" i="5"/>
  <c r="R244" i="5" s="1"/>
  <c r="R28" i="2"/>
  <c r="R26" i="2"/>
  <c r="R24" i="2"/>
  <c r="R22" i="2"/>
  <c r="O362" i="3"/>
  <c r="R362" i="3" s="1"/>
  <c r="O328" i="3"/>
  <c r="R177" i="2"/>
  <c r="R213" i="3"/>
  <c r="R212" i="3"/>
  <c r="R114" i="3"/>
  <c r="R155" i="3"/>
  <c r="R119" i="3"/>
  <c r="R117" i="3"/>
  <c r="R115" i="3"/>
  <c r="R113" i="3"/>
  <c r="R118" i="3"/>
  <c r="R116" i="3"/>
  <c r="R154" i="3"/>
  <c r="R156" i="3"/>
  <c r="R118" i="6"/>
  <c r="R122" i="6"/>
  <c r="R116" i="6"/>
  <c r="R120" i="6"/>
  <c r="R21" i="6"/>
  <c r="R23" i="6"/>
  <c r="O25" i="6"/>
  <c r="R25" i="6" s="1"/>
  <c r="R66" i="6"/>
  <c r="R68" i="6"/>
  <c r="R70" i="6"/>
  <c r="R169" i="6"/>
  <c r="R171" i="6"/>
  <c r="R20" i="6"/>
  <c r="R22" i="6"/>
  <c r="R65" i="6"/>
  <c r="R67" i="6"/>
  <c r="R69" i="6"/>
  <c r="R117" i="6"/>
  <c r="R119" i="6"/>
  <c r="R121" i="6"/>
  <c r="R123" i="6"/>
  <c r="R168" i="6"/>
  <c r="R170" i="6"/>
  <c r="R173" i="1"/>
  <c r="R198" i="5" l="1"/>
  <c r="R235" i="5" l="1"/>
  <c r="R160" i="5"/>
  <c r="R109" i="5"/>
  <c r="R15" i="5"/>
  <c r="R194" i="3"/>
  <c r="R108" i="3"/>
  <c r="R65" i="3"/>
  <c r="R15" i="3"/>
  <c r="R216" i="2"/>
  <c r="R172" i="2"/>
  <c r="R117" i="2"/>
  <c r="R67" i="2"/>
  <c r="R15" i="2"/>
  <c r="R111" i="1" l="1"/>
  <c r="R163" i="1"/>
  <c r="O18" i="1" l="1"/>
  <c r="R60" i="1"/>
  <c r="R15" i="1"/>
  <c r="R22" i="1" l="1"/>
  <c r="R290" i="5" l="1"/>
  <c r="R66" i="5"/>
  <c r="R244" i="3"/>
  <c r="O18" i="2"/>
  <c r="O20" i="2" l="1"/>
  <c r="R20" i="2" s="1"/>
  <c r="O293" i="5" l="1"/>
  <c r="O201" i="5"/>
  <c r="O203" i="5" s="1"/>
  <c r="R203" i="5" s="1"/>
  <c r="O112" i="5"/>
  <c r="O69" i="5"/>
  <c r="O71" i="5" s="1"/>
  <c r="R71" i="5" s="1"/>
  <c r="O18" i="5"/>
  <c r="O31" i="5" l="1"/>
  <c r="R31" i="5" s="1"/>
  <c r="O21" i="5"/>
  <c r="R21" i="5" s="1"/>
  <c r="O23" i="5"/>
  <c r="R23" i="5" s="1"/>
  <c r="O25" i="5"/>
  <c r="R25" i="5" s="1"/>
  <c r="O27" i="5"/>
  <c r="R27" i="5" s="1"/>
  <c r="O29" i="5"/>
  <c r="R29" i="5" s="1"/>
  <c r="O20" i="5"/>
  <c r="R20" i="5" s="1"/>
  <c r="O22" i="5"/>
  <c r="R22" i="5" s="1"/>
  <c r="O24" i="5"/>
  <c r="R24" i="5" s="1"/>
  <c r="O26" i="5"/>
  <c r="R26" i="5" s="1"/>
  <c r="O28" i="5"/>
  <c r="R28" i="5" s="1"/>
  <c r="O30" i="5"/>
  <c r="R30" i="5" s="1"/>
  <c r="O119" i="5"/>
  <c r="R119" i="5" s="1"/>
  <c r="O121" i="5"/>
  <c r="R121" i="5" s="1"/>
  <c r="O123" i="5"/>
  <c r="R123" i="5" s="1"/>
  <c r="O125" i="5"/>
  <c r="R125" i="5" s="1"/>
  <c r="O115" i="5"/>
  <c r="R115" i="5" s="1"/>
  <c r="O117" i="5"/>
  <c r="R117" i="5" s="1"/>
  <c r="O114" i="5"/>
  <c r="R114" i="5" s="1"/>
  <c r="O118" i="5"/>
  <c r="R118" i="5" s="1"/>
  <c r="O120" i="5"/>
  <c r="R120" i="5" s="1"/>
  <c r="O122" i="5"/>
  <c r="R122" i="5" s="1"/>
  <c r="O124" i="5"/>
  <c r="R124" i="5" s="1"/>
  <c r="O126" i="5"/>
  <c r="R126" i="5" s="1"/>
  <c r="O116" i="5"/>
  <c r="R116" i="5" s="1"/>
  <c r="O304" i="5"/>
  <c r="R304" i="5" s="1"/>
  <c r="O302" i="5"/>
  <c r="R302" i="5" s="1"/>
  <c r="O296" i="5"/>
  <c r="R296" i="5" s="1"/>
  <c r="O298" i="5"/>
  <c r="R298" i="5" s="1"/>
  <c r="O300" i="5"/>
  <c r="R300" i="5" s="1"/>
  <c r="O295" i="5"/>
  <c r="R295" i="5" s="1"/>
  <c r="R390" i="5"/>
  <c r="R389" i="5"/>
  <c r="R388" i="5"/>
  <c r="R387" i="5"/>
  <c r="R386" i="5"/>
  <c r="O305" i="5"/>
  <c r="R305" i="5" s="1"/>
  <c r="O303" i="5"/>
  <c r="R303" i="5" s="1"/>
  <c r="O297" i="5"/>
  <c r="R297" i="5" s="1"/>
  <c r="O299" i="5"/>
  <c r="R299" i="5" s="1"/>
  <c r="O301" i="5"/>
  <c r="R301" i="5" s="1"/>
  <c r="O247" i="3"/>
  <c r="O68" i="3"/>
  <c r="O18" i="3"/>
  <c r="O219" i="2"/>
  <c r="O175" i="2"/>
  <c r="O120" i="2"/>
  <c r="O70" i="2"/>
  <c r="O221" i="2" l="1"/>
  <c r="R23" i="3"/>
  <c r="R31" i="3"/>
  <c r="R208" i="3"/>
  <c r="R206" i="3"/>
  <c r="R203" i="3"/>
  <c r="R205" i="3"/>
  <c r="R209" i="3"/>
  <c r="R207" i="3"/>
  <c r="R204" i="3"/>
  <c r="R210" i="3"/>
  <c r="R122" i="2"/>
  <c r="R125" i="2"/>
  <c r="R123" i="2"/>
  <c r="R73" i="3"/>
  <c r="R71" i="3"/>
  <c r="R72" i="3"/>
  <c r="R27" i="3"/>
  <c r="R26" i="3"/>
  <c r="R28" i="3"/>
  <c r="R25" i="3"/>
  <c r="R30" i="3"/>
  <c r="R202" i="3"/>
  <c r="R201" i="3"/>
  <c r="R24" i="3"/>
  <c r="R29" i="3"/>
  <c r="R20" i="3"/>
  <c r="R22" i="3"/>
  <c r="R21" i="3"/>
  <c r="R70" i="3"/>
  <c r="R200" i="3"/>
  <c r="R74" i="2"/>
  <c r="R126" i="2"/>
  <c r="R178" i="2"/>
  <c r="R75" i="2"/>
  <c r="O166" i="1" l="1"/>
  <c r="O114" i="1"/>
  <c r="O63" i="1"/>
  <c r="R67" i="1" l="1"/>
  <c r="R66" i="1"/>
  <c r="R75" i="1"/>
  <c r="R74" i="1"/>
  <c r="R69" i="1"/>
  <c r="R71" i="1"/>
  <c r="R72" i="1"/>
  <c r="R73" i="1"/>
  <c r="R70" i="1"/>
  <c r="R121" i="1"/>
  <c r="R120" i="1"/>
  <c r="R125" i="1"/>
  <c r="R123" i="1"/>
  <c r="R122" i="1"/>
  <c r="R126" i="1"/>
  <c r="R124" i="1"/>
  <c r="R118" i="1"/>
  <c r="R117" i="1"/>
  <c r="R68" i="1"/>
  <c r="R116" i="1" l="1"/>
  <c r="R119" i="1"/>
  <c r="R65" i="1"/>
  <c r="R23" i="1" l="1"/>
  <c r="R24" i="1"/>
  <c r="R21" i="1"/>
  <c r="R20" i="1"/>
  <c r="R25" i="1"/>
  <c r="R212" i="6" l="1"/>
  <c r="R211" i="6"/>
</calcChain>
</file>

<file path=xl/sharedStrings.xml><?xml version="1.0" encoding="utf-8"?>
<sst xmlns="http://schemas.openxmlformats.org/spreadsheetml/2006/main" count="1753" uniqueCount="480">
  <si>
    <t>МІНІСТЕРСТВО ОСВІТИ І НАУКИ УКРАЇНИ</t>
  </si>
  <si>
    <t>СХІДНОУКРАЇНСЬКИЙ НАЦІОНАЛЬНИЙ УНІВЕРСИТЕТ  ІМЕНІ ВОЛОДИМИРА ДАЛЯ</t>
  </si>
  <si>
    <t>Комісія у складі:</t>
  </si>
  <si>
    <t>№</t>
  </si>
  <si>
    <t>П.І.Б.</t>
  </si>
  <si>
    <t>Оцінки за дисциплінами (Оі)</t>
  </si>
  <si>
    <t>Назви дисциплін</t>
  </si>
  <si>
    <t>Вагові коефіцієнти (Ni)</t>
  </si>
  <si>
    <r>
      <rPr>
        <b/>
        <sz val="11"/>
        <color theme="1"/>
        <rFont val="Calibri"/>
        <family val="2"/>
        <charset val="204"/>
      </rPr>
      <t>Ʃ</t>
    </r>
    <r>
      <rPr>
        <b/>
        <sz val="11"/>
        <color theme="1"/>
        <rFont val="Times New Roman"/>
        <family val="1"/>
        <charset val="204"/>
      </rPr>
      <t xml:space="preserve"> Ni</t>
    </r>
  </si>
  <si>
    <t>Члени комісії:</t>
  </si>
  <si>
    <t>Рейтинговий бал
(R)</t>
  </si>
  <si>
    <t>розглянула стан успішності за результатами заліково-екзаменаційної сесії</t>
  </si>
  <si>
    <t>семестру</t>
  </si>
  <si>
    <t>освітнього ступеня</t>
  </si>
  <si>
    <t>бакалавр</t>
  </si>
  <si>
    <t>освітньої програми (спеціалізації)</t>
  </si>
  <si>
    <t>спеціальності (напряму підготовки)</t>
  </si>
  <si>
    <t>Показник
навчальних
досягнень
(Rн)</t>
  </si>
  <si>
    <t>Показник
позанавчальної
активності
(Rп)</t>
  </si>
  <si>
    <t>курсом</t>
  </si>
  <si>
    <t>та ухвалила (одноголосно) затвердити рейтинговий список за</t>
  </si>
  <si>
    <t xml:space="preserve">Сума балів за
позанавчальні
активності </t>
  </si>
  <si>
    <t xml:space="preserve">Кількість осіб що навчаються за денною формою навчання за державним замовленням  </t>
  </si>
  <si>
    <t xml:space="preserve">Ліміт стипендіатів  </t>
  </si>
  <si>
    <t>051 «Економіка»</t>
  </si>
  <si>
    <t xml:space="preserve">Іноземна мова </t>
  </si>
  <si>
    <t>Економіка підприємства та мікроекономіка</t>
  </si>
  <si>
    <t>072 «Фінанси, банківська справа та страхування»</t>
  </si>
  <si>
    <t>073 «Менеджмент»</t>
  </si>
  <si>
    <t>071 «Облік і оподаткування»</t>
  </si>
  <si>
    <t>Дмитрієва Альона Григоріївна</t>
  </si>
  <si>
    <t>Лисакова Дар`я Русланівна</t>
  </si>
  <si>
    <t>Прістінська Кристина Олександрівна</t>
  </si>
  <si>
    <t>Прістінська Карина Олександрівна</t>
  </si>
  <si>
    <t>Гусейнова Кристина Наміківна</t>
  </si>
  <si>
    <t>Шемякіна Каріна Андріївна</t>
  </si>
  <si>
    <t>Ворвуль Аліна Володимирівна</t>
  </si>
  <si>
    <t xml:space="preserve"> МЕН-19д </t>
  </si>
  <si>
    <t>Льовкіна Олександра Олександрівна</t>
  </si>
  <si>
    <t xml:space="preserve">ПТ-19д </t>
  </si>
  <si>
    <t>Іноземна мова</t>
  </si>
  <si>
    <t xml:space="preserve">Основи менеджменту та підприємництва </t>
  </si>
  <si>
    <t xml:space="preserve">Українська мова за професійним спрямуванням </t>
  </si>
  <si>
    <t>Бухгалтерський облік (загальна теорія)</t>
  </si>
  <si>
    <t>Гумнєнкова Юлія Олександрівна</t>
  </si>
  <si>
    <t>ЕК-20д</t>
  </si>
  <si>
    <t>Чурсін Ярослав Денисович</t>
  </si>
  <si>
    <t>Рожнова Анастасія Сергіївна</t>
  </si>
  <si>
    <t>Стьопенко Аліна Андріївна</t>
  </si>
  <si>
    <t>Какацій Соф`я Валеріївна</t>
  </si>
  <si>
    <t>ФКР-20д, БСП-20д</t>
  </si>
  <si>
    <t>2021/2022 навчального року</t>
  </si>
  <si>
    <t>ЕК-21д</t>
  </si>
  <si>
    <t>Павлюченко Таїсія Ігорівна</t>
  </si>
  <si>
    <t>Верховод Влада Владиславівна</t>
  </si>
  <si>
    <t>Мазанов Кирило Валерійович</t>
  </si>
  <si>
    <t>ФАКУЛЬТЕТ ЕКОНОМІКИ І УПРАВЛІННЯ</t>
  </si>
  <si>
    <t>ФКР-21д, БСП-21д</t>
  </si>
  <si>
    <t>Розмислова Мілена Олександрівна</t>
  </si>
  <si>
    <t>Янголенко Вікторія Миколаївна</t>
  </si>
  <si>
    <t>Келюхова Юлія Вікторівна</t>
  </si>
  <si>
    <t>Козакова Марія Андріївна</t>
  </si>
  <si>
    <t>Міроненко Олена Євгенівна</t>
  </si>
  <si>
    <t xml:space="preserve"> ООП-21д </t>
  </si>
  <si>
    <t>Бикова Анастасія Віталіївна</t>
  </si>
  <si>
    <t>Кравченко Владислава Сергіївна</t>
  </si>
  <si>
    <t>Мельничук Максим Віталійович</t>
  </si>
  <si>
    <t xml:space="preserve"> МЕН-21д </t>
  </si>
  <si>
    <t>076 «Підприємництво, торгівля та біржова діяльність»</t>
  </si>
  <si>
    <t xml:space="preserve">ПТ-21д </t>
  </si>
  <si>
    <t>Панасюк Анна Олександрівна</t>
  </si>
  <si>
    <t>Рябуха Микита Артемович</t>
  </si>
  <si>
    <t xml:space="preserve">Економіка підприємства та мікроекономіка </t>
  </si>
  <si>
    <t>Мурза Марія Анатоліївна</t>
  </si>
  <si>
    <t>Калінін Владислав Сергійович</t>
  </si>
  <si>
    <t>Качур Анна Максимівна</t>
  </si>
  <si>
    <t>Губін Олександр Миколайович</t>
  </si>
  <si>
    <t>Солянік Артем Едуардович</t>
  </si>
  <si>
    <t>Бикова Анастасія Олександрівна</t>
  </si>
  <si>
    <t>ЕК-19д</t>
  </si>
  <si>
    <t>Зеленська Дар`я Костянтинівна</t>
  </si>
  <si>
    <t>Шпак Максим Юрійович</t>
  </si>
  <si>
    <t>Скурідіна Олеся Миколаївна</t>
  </si>
  <si>
    <t>Клішина Анастасія Андріївна</t>
  </si>
  <si>
    <t>Малюга Ярослав Олегович</t>
  </si>
  <si>
    <t>Самойленко Віталій Віталійович</t>
  </si>
  <si>
    <t>Бородіна Анастасія Дмитрівна</t>
  </si>
  <si>
    <t>Теорія галузевих ринків</t>
  </si>
  <si>
    <t>Фізичне виховання</t>
  </si>
  <si>
    <t>Банківська справа</t>
  </si>
  <si>
    <t>Фінанси</t>
  </si>
  <si>
    <t>Салєнко Поліна Вікторівна</t>
  </si>
  <si>
    <t>Богданов Костянтин Романович</t>
  </si>
  <si>
    <t xml:space="preserve"> ООП-20д </t>
  </si>
  <si>
    <t xml:space="preserve"> МЕН-20д </t>
  </si>
  <si>
    <t>Васильченко Роман Романович</t>
  </si>
  <si>
    <t>Митрофанов Данило Вікторович</t>
  </si>
  <si>
    <t>Дема Яна Володимирівна</t>
  </si>
  <si>
    <t>Кізіль Юлія Юріївна</t>
  </si>
  <si>
    <t>Коротун Інна Олексіївна</t>
  </si>
  <si>
    <t>Степенко Ігор Миколайович</t>
  </si>
  <si>
    <t xml:space="preserve">ПТ-20д </t>
  </si>
  <si>
    <t xml:space="preserve">Гроші та кредит </t>
  </si>
  <si>
    <t>Гроші та кредит</t>
  </si>
  <si>
    <t>магістр</t>
  </si>
  <si>
    <t xml:space="preserve">Фінансовий менеджмент </t>
  </si>
  <si>
    <t>Фільчакова Аліна Андріївна</t>
  </si>
  <si>
    <t>281 "Публічне управління та адміністрування"</t>
  </si>
  <si>
    <t xml:space="preserve">                          ________________ М.М. Бучнєв                   ________________ О.О. Хандій                    ________________  Н.В. Швець                ________________ І.М. Кушал</t>
  </si>
  <si>
    <t xml:space="preserve">                         ________________ Ю.О. Гумнєнкова           ________________ К.С. Юр`єва                   ________________ В.О. Сибіна                 ________________ А.І. Лєлєков </t>
  </si>
  <si>
    <t>весняного</t>
  </si>
  <si>
    <t>Лисаков Олексій Володимирович</t>
  </si>
  <si>
    <t>засідання стипендіальної комісії факультету</t>
  </si>
  <si>
    <t>Корягіна Оксана Анатоліївна</t>
  </si>
  <si>
    <t>Воронкова Анна Олексіївна</t>
  </si>
  <si>
    <t>Українська мова за професійним спрямуванням</t>
  </si>
  <si>
    <t>Супрун Анна Андріївна</t>
  </si>
  <si>
    <t>Чуйко Анастасія Андріївна</t>
  </si>
  <si>
    <t>БСП-19д</t>
  </si>
  <si>
    <t>ФКР-19д</t>
  </si>
  <si>
    <t>Облік у банках</t>
  </si>
  <si>
    <t>Облік у бюджетних установах</t>
  </si>
  <si>
    <t>Облік</t>
  </si>
  <si>
    <t>Оподаткування</t>
  </si>
  <si>
    <t xml:space="preserve">голова комісії: Івченко Є.А. – в.о. декана факультету;
члени комісії: Бучнєв М.М. – заступник декана факультету з навчально-виховної роботи,
Хандій О.О. – зав. кафедрою публічного управління, менеджменту та маркетингу,
Швець Н.В. – доцент кафедри економіки і підприємництва, Кушал І.М. – доцент кафедри обліку і оподаткування,
Гумнєнкова Ю.О. – здобувач вищої освіти групи МЕН-19д, Юр`єва К.С. - здобувач вищої освіти групи ФКР-19д,
Сибіна В.О. - здобувач вищої освіти групи ЕК-19д, Лєлєков А.І. - здобувач вищої освіти  групи ЕК-21д,
Анохін М.С. - здобувач вищої освіти групи ООП-19д, Дмитрієва А.Г. - здобувач вищої освіти групи ООП-19д;                                                                                                                                                                                                                                                                                                               секретар комісії: Колєснік І.В. – фахівець деканату             </t>
  </si>
  <si>
    <t xml:space="preserve">                        ________________ М.С. Анохін                      ________________ А.Г. Дмитрієва</t>
  </si>
  <si>
    <t>осіннього</t>
  </si>
  <si>
    <t>2022/2023 навчального року</t>
  </si>
  <si>
    <t xml:space="preserve">Економіко-матемтичне моделювання </t>
  </si>
  <si>
    <t xml:space="preserve">Облік і аудит </t>
  </si>
  <si>
    <t>Алфьоров Дмитро Сергійович</t>
  </si>
  <si>
    <r>
      <t>Голова комісії _______________ Є.А.Івченко                  Секретар комісії ______________</t>
    </r>
    <r>
      <rPr>
        <sz val="12"/>
        <color rgb="FFFF0000"/>
        <rFont val="Times New Roman"/>
        <family val="1"/>
        <charset val="204"/>
      </rPr>
      <t xml:space="preserve"> І.В. Колєснік</t>
    </r>
  </si>
  <si>
    <t>Вибіркова дисципліна 1</t>
  </si>
  <si>
    <t>Вибіркова дисципліна 2</t>
  </si>
  <si>
    <t>Економіко-математичне моделювання</t>
  </si>
  <si>
    <t>Шумакова Анастасія Олексіївна</t>
  </si>
  <si>
    <t>Чуніхіна Ксенія Сергіївна</t>
  </si>
  <si>
    <t>Гріцкевіч Інеса Олександрівна</t>
  </si>
  <si>
    <t xml:space="preserve">Морозова Ганна Олегівна </t>
  </si>
  <si>
    <t>Старицька Альона Володимирівна</t>
  </si>
  <si>
    <t xml:space="preserve">Економіко-математичне моделювання </t>
  </si>
  <si>
    <t xml:space="preserve">Кибало Ольга Юріївна </t>
  </si>
  <si>
    <t>Соколов Олексій Олексійович</t>
  </si>
  <si>
    <t xml:space="preserve">Махукова Ольга Костянтинівна </t>
  </si>
  <si>
    <t xml:space="preserve">Мінін Денис Олександрович </t>
  </si>
  <si>
    <t>Баленко Оксана Олександрівна</t>
  </si>
  <si>
    <t xml:space="preserve">Квітка Григорій Васильович </t>
  </si>
  <si>
    <t xml:space="preserve">Уварова Анастасія Олексіївна </t>
  </si>
  <si>
    <t>Облік і аудит</t>
  </si>
  <si>
    <t>Василенко Анастасія Сергіївна</t>
  </si>
  <si>
    <t>Коваленко Максим Сергійович</t>
  </si>
  <si>
    <t>Кліпик Богдан Радіонович</t>
  </si>
  <si>
    <t>Стрельцова Альона Валеріївна</t>
  </si>
  <si>
    <t>Талай Єлизавета Сергіївна</t>
  </si>
  <si>
    <t>Акімова Марія Олександрівна</t>
  </si>
  <si>
    <t>Кузьмичова Вероніка В`ячеславівна</t>
  </si>
  <si>
    <r>
      <t xml:space="preserve">Голова комісії _______________ Є.А.Івченко                  Секретар комісії ______________ </t>
    </r>
    <r>
      <rPr>
        <sz val="12"/>
        <color rgb="FFFF0000"/>
        <rFont val="Times New Roman"/>
        <family val="1"/>
        <charset val="204"/>
      </rPr>
      <t>І.В. Колєснік</t>
    </r>
  </si>
  <si>
    <t>ЕК-22д</t>
  </si>
  <si>
    <t>Бєрвінова Валерія Віталіївна</t>
  </si>
  <si>
    <t xml:space="preserve">Безпека життєдіяльності, основи охорони праці , цивільний захист </t>
  </si>
  <si>
    <t>Інформаційні технології</t>
  </si>
  <si>
    <t xml:space="preserve">Господарське право </t>
  </si>
  <si>
    <t xml:space="preserve">Вища математика для економістів </t>
  </si>
  <si>
    <t xml:space="preserve">Економічна теорія </t>
  </si>
  <si>
    <t xml:space="preserve">Макроекономіка </t>
  </si>
  <si>
    <t>Фурів Каріна Романівна</t>
  </si>
  <si>
    <t>Красуля Олег Олександрович</t>
  </si>
  <si>
    <t>Третьяк Данііл Валерійович</t>
  </si>
  <si>
    <t>Свистун Світлана Сергіївна</t>
  </si>
  <si>
    <t xml:space="preserve">Теорія фінансів, банківської справи та страхування </t>
  </si>
  <si>
    <t>Великий Олександр Олексійович</t>
  </si>
  <si>
    <t>Соломатіна Наталія Сергіївна</t>
  </si>
  <si>
    <t>Россошанська Кароліна Олегівна</t>
  </si>
  <si>
    <t>Россошанська Крістіна Олегівна</t>
  </si>
  <si>
    <t>Свинцов Владіслав Едуардович</t>
  </si>
  <si>
    <t>Мотін Олександр Сергійович</t>
  </si>
  <si>
    <t>ФКР-22д, БСП-22д</t>
  </si>
  <si>
    <t xml:space="preserve"> ООП-22д </t>
  </si>
  <si>
    <t>Сереженко Дарина Олегівна</t>
  </si>
  <si>
    <t xml:space="preserve">Вступ до фаху </t>
  </si>
  <si>
    <t>Ільченко Ілля Олександрович</t>
  </si>
  <si>
    <t>Кошель Роман Юрійович</t>
  </si>
  <si>
    <t>Низькодуб Ірина Павлівна</t>
  </si>
  <si>
    <t>Власова Наталія Іванівна</t>
  </si>
  <si>
    <t>Федоров Пилип Євгенович</t>
  </si>
  <si>
    <t>Юдіна Валерія Олександрівна</t>
  </si>
  <si>
    <t>Бунак Олександр Сергійович</t>
  </si>
  <si>
    <t xml:space="preserve"> МЕН-22д </t>
  </si>
  <si>
    <t>Овчаренко Поліна Євгенівна</t>
  </si>
  <si>
    <t xml:space="preserve">Безпека життєдіяльності, основи охорони праці, цивільна безпека </t>
  </si>
  <si>
    <t>Макроекономіка</t>
  </si>
  <si>
    <t>Мироненко Анна Анатоліївна</t>
  </si>
  <si>
    <t>Акименко Юлія Володимирівна</t>
  </si>
  <si>
    <t>Шатілов Максим Дмитрович</t>
  </si>
  <si>
    <t>075 «Маркетинг»</t>
  </si>
  <si>
    <t xml:space="preserve">МАР-22д </t>
  </si>
  <si>
    <t>Ляшенко Богдана Євгенівна</t>
  </si>
  <si>
    <t>Кільчицька Катерина Володимирівна</t>
  </si>
  <si>
    <t xml:space="preserve">ПТ-22д </t>
  </si>
  <si>
    <t>Мілоградський Микита Олександрович</t>
  </si>
  <si>
    <t xml:space="preserve">МАР-21д </t>
  </si>
  <si>
    <t>Сбітнєва Ксенія Іванівна</t>
  </si>
  <si>
    <t>Ліщишина Анастасія В`ячеславівна</t>
  </si>
  <si>
    <t>Козлітіна Марія Володимирівна</t>
  </si>
  <si>
    <t>Коловертних Ольга Іванівна</t>
  </si>
  <si>
    <t>Драконова Вікторія Олегівна</t>
  </si>
  <si>
    <t xml:space="preserve">Керемет Єлизавета Михайлівна </t>
  </si>
  <si>
    <t>Психологія ділового спілкування</t>
  </si>
  <si>
    <t>Українська мова (за професійним спрямуванням)</t>
  </si>
  <si>
    <t>Маркетинг та дослідження ринку</t>
  </si>
  <si>
    <t>Міжнародний бізнес</t>
  </si>
  <si>
    <t>Фінансовий ринок</t>
  </si>
  <si>
    <t xml:space="preserve">Жуков Олександр Русланович </t>
  </si>
  <si>
    <t xml:space="preserve">Мікава Катерина Олегівна </t>
  </si>
  <si>
    <t xml:space="preserve">Ковальова Поліна Олександрівна </t>
  </si>
  <si>
    <t xml:space="preserve">Кожемякіна Валерія Сергіївна </t>
  </si>
  <si>
    <t xml:space="preserve">Ходус Анастасія Владиславівна </t>
  </si>
  <si>
    <t>Матюхін Артем Олександрович</t>
  </si>
  <si>
    <t xml:space="preserve">Кулаков Єгор Валерійович </t>
  </si>
  <si>
    <t xml:space="preserve">Фінансовий облік 1 </t>
  </si>
  <si>
    <t xml:space="preserve">Жердєва Олександра Олександрівна </t>
  </si>
  <si>
    <t xml:space="preserve">Науменко Інна Анатоліївна </t>
  </si>
  <si>
    <t>Тіщенко Ірина Валеріївна</t>
  </si>
  <si>
    <t xml:space="preserve">Бабічева Дарина Олександрівна </t>
  </si>
  <si>
    <t xml:space="preserve">Кравченко Владислав Олексійович </t>
  </si>
  <si>
    <t xml:space="preserve">Василенко Єлизавета Олександрівна </t>
  </si>
  <si>
    <t xml:space="preserve">Натарова Катерина Валеріївна </t>
  </si>
  <si>
    <t xml:space="preserve">Перець Анастасія Сергіївна </t>
  </si>
  <si>
    <t xml:space="preserve">Діброва Тамара Петрівна </t>
  </si>
  <si>
    <t xml:space="preserve">Стародубцева Юлія Андріївна </t>
  </si>
  <si>
    <t xml:space="preserve">Чумакова Анна Андріївна </t>
  </si>
  <si>
    <t xml:space="preserve">Цикулова Олена Андріївна </t>
  </si>
  <si>
    <t xml:space="preserve">Якубович Аліна Тарасівна </t>
  </si>
  <si>
    <t xml:space="preserve">Козлова Анастасія Сергіївна </t>
  </si>
  <si>
    <t>Ахтирський Олексій Романович</t>
  </si>
  <si>
    <t xml:space="preserve">Іванов Артем Вікторович </t>
  </si>
  <si>
    <t>Циганок Анастасія Євгенівна</t>
  </si>
  <si>
    <t xml:space="preserve">Міненко Микита Олександрович </t>
  </si>
  <si>
    <t xml:space="preserve">Долбік Олексій Віталійович </t>
  </si>
  <si>
    <t xml:space="preserve">Стадник Оксана Вадимівна </t>
  </si>
  <si>
    <t xml:space="preserve">Маковська Анна Миколаївна </t>
  </si>
  <si>
    <t xml:space="preserve">Бізнес-планування Курсова робота </t>
  </si>
  <si>
    <t xml:space="preserve">Організаційна поведінка </t>
  </si>
  <si>
    <t xml:space="preserve">Стратегія підприємства </t>
  </si>
  <si>
    <t>Економіка та організація інноваційної діяльності та НДДКР</t>
  </si>
  <si>
    <t xml:space="preserve">Бізнес-планування </t>
  </si>
  <si>
    <t xml:space="preserve">Сибіна Вікторія Олексіївна </t>
  </si>
  <si>
    <t>Довбня Ірина Андріївна</t>
  </si>
  <si>
    <t>Приходько Богдан Олександрович</t>
  </si>
  <si>
    <t xml:space="preserve">Рублевська Валентина Сергіївна </t>
  </si>
  <si>
    <t xml:space="preserve">Науково-дослідна робота студента </t>
  </si>
  <si>
    <t xml:space="preserve">Аналіз банківської діяльності Курсова робота </t>
  </si>
  <si>
    <t>Науково-дослідна робота студента Курсова робота</t>
  </si>
  <si>
    <t xml:space="preserve">Центральний банк і грошово-кредитна система </t>
  </si>
  <si>
    <t xml:space="preserve">Грошово-кредитні системи зарубіжних країн </t>
  </si>
  <si>
    <t xml:space="preserve">Аналіз банківської діяльності </t>
  </si>
  <si>
    <t xml:space="preserve">Науково-дослідна робота студента Курсова робота </t>
  </si>
  <si>
    <t xml:space="preserve">Фінансова діяльність суб'єктів підприємництва Курсова робота </t>
  </si>
  <si>
    <t>Фінанси бюджетних установ</t>
  </si>
  <si>
    <t>Фінансовий контролінг суб'єктів господарювання</t>
  </si>
  <si>
    <t>Фінансова діяльність суб'єктів підприємництва</t>
  </si>
  <si>
    <t>Лебеденко Владислав Олександрович</t>
  </si>
  <si>
    <t>Юр`єва Катерина Сергіївна</t>
  </si>
  <si>
    <t>Овчаренко Оксана Сергіївна</t>
  </si>
  <si>
    <t xml:space="preserve">Остронок Анастасія Іванівна </t>
  </si>
  <si>
    <t>ФКР-19-1д</t>
  </si>
  <si>
    <t xml:space="preserve"> Рекламний менеджмент</t>
  </si>
  <si>
    <t>Основи володіння комп ютером та інформаційними технологіями</t>
  </si>
  <si>
    <t xml:space="preserve">Міжнародна економіка </t>
  </si>
  <si>
    <t xml:space="preserve">Звітність підприємства </t>
  </si>
  <si>
    <t xml:space="preserve">Страхування </t>
  </si>
  <si>
    <t>Інформаціні системи і технології в фінансах</t>
  </si>
  <si>
    <t>Гура Максим Олегович</t>
  </si>
  <si>
    <t xml:space="preserve">Павлюченко Михайло Михайлович </t>
  </si>
  <si>
    <t>Запорожченко Степан Анатолійович</t>
  </si>
  <si>
    <t xml:space="preserve">ООП-19д </t>
  </si>
  <si>
    <t>Внутрішньогосподарський контроль</t>
  </si>
  <si>
    <t xml:space="preserve">Аналіз господарської діяльності </t>
  </si>
  <si>
    <t xml:space="preserve">Управлінський облік </t>
  </si>
  <si>
    <t xml:space="preserve">Аудит </t>
  </si>
  <si>
    <t xml:space="preserve">Аудит курсова робота </t>
  </si>
  <si>
    <t xml:space="preserve">Васильєва Тетяна Сергіївна </t>
  </si>
  <si>
    <t>Анохін Михайло Сергійович</t>
  </si>
  <si>
    <t>Коломецька Ольга Романівна</t>
  </si>
  <si>
    <t>Сидоренко Єлизавета Сергіївна</t>
  </si>
  <si>
    <t>Азовська Владислава Костянтинівна</t>
  </si>
  <si>
    <t>Дубовиченко Андрій Олександрович</t>
  </si>
  <si>
    <t>Тесленко Владислав Володимирович</t>
  </si>
  <si>
    <t>Лубиниченко Богдан Русланович</t>
  </si>
  <si>
    <t xml:space="preserve">Мамона Марк Євгенович </t>
  </si>
  <si>
    <t xml:space="preserve">Сараненко Максим Андрійович </t>
  </si>
  <si>
    <t xml:space="preserve">Адміністрування податків </t>
  </si>
  <si>
    <t>Аудит</t>
  </si>
  <si>
    <t>Нечкіна Альона Володимирівна</t>
  </si>
  <si>
    <t xml:space="preserve">Бистрицька Софія Юріївна </t>
  </si>
  <si>
    <t>Мороз Микита Сергійович</t>
  </si>
  <si>
    <t>Ігнатенко Ілля Русланович</t>
  </si>
  <si>
    <t xml:space="preserve">ООП-19-1д </t>
  </si>
  <si>
    <t>Науково-дослідна робота студента</t>
  </si>
  <si>
    <t>Управління інноваціями</t>
  </si>
  <si>
    <t>Стратегічне управління</t>
  </si>
  <si>
    <t>Управління ресурсами і витратами</t>
  </si>
  <si>
    <t xml:space="preserve">Управління ресурсами і витратами Курсова робота </t>
  </si>
  <si>
    <t xml:space="preserve">Стратегічне управління Курсова робота </t>
  </si>
  <si>
    <t xml:space="preserve">Ткаченко Марко Володимирович </t>
  </si>
  <si>
    <t xml:space="preserve">Ігнатович Богдан Віталійович </t>
  </si>
  <si>
    <t>Концуров Михайло Сергійович</t>
  </si>
  <si>
    <t>ПРОТОКОЛ №   25   від « 10 »   грудня   2022 р.</t>
  </si>
  <si>
    <t>ПРОТОКОЛ №   18     від « 10 »   грудня   2022 р.</t>
  </si>
  <si>
    <t>ПРОТОКОЛ №   19     від « 10 »   грудня   2022 р.</t>
  </si>
  <si>
    <t>ПРОТОКОЛ №   20     від « 10 »   грудня   2022 р.</t>
  </si>
  <si>
    <t>ПРОТОКОЛ №   21    від « 10 »   грудня   2022 р.</t>
  </si>
  <si>
    <t>ПРОТОКОЛ №   22    від « 10 »   грудня   2022 р.</t>
  </si>
  <si>
    <t>ПРОТОКОЛ №   23    від « 10 »   грудня   2022 р.</t>
  </si>
  <si>
    <t>ПРОТОКОЛ №   24    від « 10 »   грудня   2022 р.</t>
  </si>
  <si>
    <t>ПРОТОКОЛ №   26   від « 10 »   грудня   2022 р.</t>
  </si>
  <si>
    <t xml:space="preserve">МАР-19д </t>
  </si>
  <si>
    <t>Удовідченко Дар`я Геннадіївна</t>
  </si>
  <si>
    <t xml:space="preserve">Маркетингова товарна політика </t>
  </si>
  <si>
    <t xml:space="preserve">Маркетингове ціноутворення </t>
  </si>
  <si>
    <t xml:space="preserve">Маркетингові дослідження </t>
  </si>
  <si>
    <t xml:space="preserve">Маркетингові дослідження Курсова робота </t>
  </si>
  <si>
    <t xml:space="preserve">Міхеєва Віолетта Романівна </t>
  </si>
  <si>
    <t>Андрюхін Олексій Олександрович</t>
  </si>
  <si>
    <t>Організаційна поведінка</t>
  </si>
  <si>
    <t>Стратегія підприємства</t>
  </si>
  <si>
    <t>Бізнес-планування</t>
  </si>
  <si>
    <t>Економіка та організація інноваційного підприємництва</t>
  </si>
  <si>
    <t>ПРОТОКОЛ №   17     від « 10 »   грудня   2022 р.</t>
  </si>
  <si>
    <t>ПРОТОКОЛ №   16     від « 10 »   грудня   2022 р.</t>
  </si>
  <si>
    <t>ПРОТОКОЛ №   15     від « 10 »   грудня   2022 р.</t>
  </si>
  <si>
    <t>ПРОТОКОЛ №   14     від « 10 »   грудня   2022 р.</t>
  </si>
  <si>
    <t>ПРОТОКОЛ №   13     від « 10 »   грудня   2022 р.</t>
  </si>
  <si>
    <t xml:space="preserve">Організація виробництва Курсова робота </t>
  </si>
  <si>
    <t>Організація виробництва</t>
  </si>
  <si>
    <t>Тимофєєва Катерина Володимирівна</t>
  </si>
  <si>
    <t xml:space="preserve">Старокожева Ангеліна Сергіївна </t>
  </si>
  <si>
    <t xml:space="preserve">Волкова Катерина Дмитрівна </t>
  </si>
  <si>
    <t xml:space="preserve">Баннік Андрій Андрійович </t>
  </si>
  <si>
    <t xml:space="preserve">Сергієнко Єлизавета Ігорівна </t>
  </si>
  <si>
    <t xml:space="preserve">Зубкова Лідія Ігорівна </t>
  </si>
  <si>
    <t xml:space="preserve">Зінченко Валерій Андрійович </t>
  </si>
  <si>
    <t>Мортікова Валерія Павлівна</t>
  </si>
  <si>
    <t>Організація торгівельної діяльності</t>
  </si>
  <si>
    <t xml:space="preserve">Організація торгівельної діяльності Курсова робота </t>
  </si>
  <si>
    <t xml:space="preserve">Качула Кирило Євгенович </t>
  </si>
  <si>
    <t xml:space="preserve">Фесенко Анастасія Романівна </t>
  </si>
  <si>
    <t>Фесенко Вікторія Сергіївна</t>
  </si>
  <si>
    <t>ПРОТОКОЛ №   27   від « 10 »   грудня   2022 р.</t>
  </si>
  <si>
    <t>Фандрайзинг і грантрайтинг</t>
  </si>
  <si>
    <t xml:space="preserve">Економічна діагностика </t>
  </si>
  <si>
    <t xml:space="preserve">Стратегічне управління соціально-економічними системами </t>
  </si>
  <si>
    <t xml:space="preserve">Соціальний капітал </t>
  </si>
  <si>
    <t>Білоусова Ганна Олександрівна</t>
  </si>
  <si>
    <t>Бабічева Євгенія Дмитрівна</t>
  </si>
  <si>
    <t>Тарасенко Ганна Михайлівна</t>
  </si>
  <si>
    <t>Невідома Катерина Олексіївна</t>
  </si>
  <si>
    <t>Цисевич Ірина Андріївна</t>
  </si>
  <si>
    <t>Гафаров Ульві Наджаф огли</t>
  </si>
  <si>
    <t>Пух Анастасія Павлівна</t>
  </si>
  <si>
    <t>Тарадін Дмитро Юрійович</t>
  </si>
  <si>
    <t>Хмеленко Дар`я Сергіївна</t>
  </si>
  <si>
    <t>Чубар Вікторія Юріївна</t>
  </si>
  <si>
    <t>Кір`янов Сергій Євгенович</t>
  </si>
  <si>
    <t>Кучерова Ксенія Юріївна</t>
  </si>
  <si>
    <t>ЕК-22дм</t>
  </si>
  <si>
    <t>ПРОТОКОЛ №   28   від « 10 »   грудня   2022 р.</t>
  </si>
  <si>
    <t>Банківський маркетинг</t>
  </si>
  <si>
    <t>Фінансовий менеджмент у банку</t>
  </si>
  <si>
    <t xml:space="preserve">Фінансовий менеджмент у банку  Курсова робота </t>
  </si>
  <si>
    <t>Міжнародна практика банківськго бізнесу</t>
  </si>
  <si>
    <t xml:space="preserve">Операції банківських установ </t>
  </si>
  <si>
    <t>Бубунець Олена Русланівна</t>
  </si>
  <si>
    <t>БСП-22дм</t>
  </si>
  <si>
    <t>ПРОТОКОЛ №   29   від « 10 »   грудня   2022 р.</t>
  </si>
  <si>
    <t>ОА-22дм</t>
  </si>
  <si>
    <t xml:space="preserve">Облік зовнішньоекономічної діяльності </t>
  </si>
  <si>
    <t xml:space="preserve">Бухгалтерський облік в управлінні підприємством </t>
  </si>
  <si>
    <t xml:space="preserve">Аналіз фінансової звітності </t>
  </si>
  <si>
    <t xml:space="preserve">Управлінські інформаційні системи в аналізі та аудиті </t>
  </si>
  <si>
    <t xml:space="preserve">Аналіз фінансової звітності Курсова робота </t>
  </si>
  <si>
    <t>Минка Софія Олексіївна</t>
  </si>
  <si>
    <t>Христофорова Ксенія Вікторівна</t>
  </si>
  <si>
    <t>Бабкін Юрій Володимирович</t>
  </si>
  <si>
    <t>Жданов Олександр Вячеславович</t>
  </si>
  <si>
    <t>Локтіонов Ярослав Олегович</t>
  </si>
  <si>
    <t>Толоконнікова Катерина Олексіївна</t>
  </si>
  <si>
    <t>Серіков Роман Сергійович</t>
  </si>
  <si>
    <t>Баришніков Дмитро Андрійович</t>
  </si>
  <si>
    <t>Крохмаль Микита Сергійович</t>
  </si>
  <si>
    <t>Лєшко Карина Олександрівна</t>
  </si>
  <si>
    <t>Погосова Яна Едуардівна</t>
  </si>
  <si>
    <t>ПРОТОКОЛ №   30  від « 10 »   грудня   2022 р.</t>
  </si>
  <si>
    <t>ОО-22дм</t>
  </si>
  <si>
    <t>Жихор Данило Романович</t>
  </si>
  <si>
    <t>Шкурат Руслана Віталіївна</t>
  </si>
  <si>
    <t xml:space="preserve">Спрощені режими та моделі оподаткування </t>
  </si>
  <si>
    <t xml:space="preserve">Податковий менеджмент </t>
  </si>
  <si>
    <t xml:space="preserve">Адміністрування податків Курсова робота </t>
  </si>
  <si>
    <t xml:space="preserve">Організація діяльності державних службовців </t>
  </si>
  <si>
    <t>ПРОТОКОЛ №   31  від « 10 »   грудня   2022 р.</t>
  </si>
  <si>
    <t xml:space="preserve">Система адміністрування державної установи </t>
  </si>
  <si>
    <t xml:space="preserve">Публічна служба Курсова робота </t>
  </si>
  <si>
    <t xml:space="preserve">Стратегічне управління </t>
  </si>
  <si>
    <t xml:space="preserve">Програмно-цільове управління </t>
  </si>
  <si>
    <t xml:space="preserve">Публічна служба </t>
  </si>
  <si>
    <t>Євроінтеграція, міжнародне публічне управління та безпека</t>
  </si>
  <si>
    <t>Голуб Дар`я Олегівна</t>
  </si>
  <si>
    <t>ПУ-22дм</t>
  </si>
  <si>
    <t>ПРОТОКОЛ №   32  від « 10 »   грудня   2022 р.</t>
  </si>
  <si>
    <t>МОА-22дм</t>
  </si>
  <si>
    <t xml:space="preserve">Менеджмент організацій </t>
  </si>
  <si>
    <t>Інформаційні системи і технології в управлінні</t>
  </si>
  <si>
    <t>Програмно-цільове управління</t>
  </si>
  <si>
    <t xml:space="preserve">Публічне адміністрування </t>
  </si>
  <si>
    <t xml:space="preserve">Менеджмент організацій Курсова робота </t>
  </si>
  <si>
    <t>Зіганшина Анастасія Радиславівна</t>
  </si>
  <si>
    <t>Чала Поліна Василівна</t>
  </si>
  <si>
    <t>Бажан Аліна Владиславівна</t>
  </si>
  <si>
    <t>Войтов Ілля Сергійович</t>
  </si>
  <si>
    <t>Берко Єлизавета Олександрівна</t>
  </si>
  <si>
    <t>Азаренко Владислав Віталійович</t>
  </si>
  <si>
    <t>Лезін Олексій Андрійович</t>
  </si>
  <si>
    <t>Маслєнніков Олексій Павлович</t>
  </si>
  <si>
    <t>Будник Олександр Сергійович</t>
  </si>
  <si>
    <t>Ісаєнко Антон Ярославович</t>
  </si>
  <si>
    <t>Давиденко Дар`я Сергіївна</t>
  </si>
  <si>
    <t>ПРОТОКОЛ №   33  від « 10 »   грудня   2022 р.</t>
  </si>
  <si>
    <t>ФКСП-22дм</t>
  </si>
  <si>
    <t xml:space="preserve">Методолгія та організація наукових досліджень </t>
  </si>
  <si>
    <t xml:space="preserve">Фінансовий менеджмент Курсова робота </t>
  </si>
  <si>
    <t xml:space="preserve">Фінансовий менеджмент у малому бізнесі </t>
  </si>
  <si>
    <t xml:space="preserve">Страховий менеджмент </t>
  </si>
  <si>
    <t>Сич Дмитро Володимирович</t>
  </si>
  <si>
    <t>Константинова Анастасія Андріївна</t>
  </si>
  <si>
    <t>Царевський Олег Вадимович</t>
  </si>
  <si>
    <t>Дубіна Анастасія Вадимівна</t>
  </si>
  <si>
    <t>Юрчук Маргарита Олександрівна</t>
  </si>
  <si>
    <t>Макуха Микита Валерійович</t>
  </si>
  <si>
    <t>Трубнікова Анастасія Євгенівна</t>
  </si>
  <si>
    <t>Ляшук Оксана Олександрівна</t>
  </si>
  <si>
    <t>Орлянська Вікторія Костянтинівна</t>
  </si>
  <si>
    <t>Піскунов Вадим Андрійович</t>
  </si>
  <si>
    <t>Тіміна Юлія Олександрівна</t>
  </si>
  <si>
    <t>ПРОТОКОЛ №   34  від « 10 »   грудня   2022 р.</t>
  </si>
  <si>
    <t>МАР-22дм</t>
  </si>
  <si>
    <t>Стратегічний маркетинг</t>
  </si>
  <si>
    <t>Бренд-менеджмент</t>
  </si>
  <si>
    <t>Рекламний менеджмент</t>
  </si>
  <si>
    <t xml:space="preserve">Стратегічний маркетинг Курсова робота </t>
  </si>
  <si>
    <t>Бондаренко Валерія Ігорівна</t>
  </si>
  <si>
    <t>Орян Діана Сергіївна</t>
  </si>
  <si>
    <t>Боричевська Анастасія Олександрівна</t>
  </si>
  <si>
    <t>Хоменко Владислав В`ячеславович</t>
  </si>
  <si>
    <t>Федоров Микита Анатолійович</t>
  </si>
  <si>
    <t>Пашков Євгеній Русланович</t>
  </si>
  <si>
    <t>Воронкіна Євгенія Василівна</t>
  </si>
  <si>
    <t>ПРОТОКОЛ №   35  від « 10 »   грудня   2022 р.</t>
  </si>
  <si>
    <t>УПЕП-22дм</t>
  </si>
  <si>
    <t>Економіка якості продукції</t>
  </si>
  <si>
    <t xml:space="preserve">Технологія управління персоналом </t>
  </si>
  <si>
    <t xml:space="preserve">Стратегічне управління у підприємницьких структурах </t>
  </si>
  <si>
    <t>Плєхова Наталія Максимівна</t>
  </si>
  <si>
    <t>Безбах Артур Віталійович</t>
  </si>
  <si>
    <t>Сідорченко Ганна Володимирівна</t>
  </si>
  <si>
    <t>Ніконов Олександр Сергійович</t>
  </si>
  <si>
    <t>Рижова Руслана Василівна</t>
  </si>
  <si>
    <t>ПРОТОКОЛ №   6     від « 10 »   грудня   2022 р.</t>
  </si>
  <si>
    <t>ПРОТОКОЛ №   5     від « 10 »   грудня   2022 р.</t>
  </si>
  <si>
    <t>ПРОТОКОЛ №    1    від « 10 »   грудня   2022 р.</t>
  </si>
  <si>
    <t>ПРОТОКОЛ №   2     від « 10 »   грудня   2022 р.</t>
  </si>
  <si>
    <t>ПРОТОКОЛ №   3     від « 10 »   грудня   2022 р.</t>
  </si>
  <si>
    <t>ПРОТОКОЛ №   4    від « 10 »   грудня   2022 р.</t>
  </si>
  <si>
    <t>ПРОТОКОЛ №    7    від « 10 »   грудня   2022 р.</t>
  </si>
  <si>
    <t>ПРОТОКОЛ №   8     від « 105 »   грудня   2022 р.</t>
  </si>
  <si>
    <t>ПРОТОКОЛ №   9     від « 10 »   грудня   2022 р.</t>
  </si>
  <si>
    <t>ПРОТОКОЛ №   10     від « 10 »   грудня   2022 р.</t>
  </si>
  <si>
    <t>ПРОТОКОЛ №   11     від « 10 »   грудня   2022 р.</t>
  </si>
  <si>
    <t>ПРОТОКОЛ №   12     від « 10 »   грудня   2022 р.</t>
  </si>
  <si>
    <t>Марач Анатолій Іванович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</si>
</sst>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C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27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2" fillId="0" borderId="0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textRotation="90" wrapText="1"/>
      <protection locked="0"/>
    </xf>
    <xf numFmtId="0" fontId="5" fillId="0" borderId="2" xfId="0" applyFont="1" applyFill="1" applyBorder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Border="1"/>
    <xf numFmtId="0" fontId="2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1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2" fontId="2" fillId="0" borderId="2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textRotation="90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2" fontId="2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 applyProtection="1">
      <protection locked="0"/>
    </xf>
    <xf numFmtId="0" fontId="15" fillId="0" borderId="2" xfId="0" applyFont="1" applyBorder="1" applyAlignment="1" applyProtection="1">
      <alignment horizontal="left" textRotation="90" wrapText="1"/>
      <protection locked="0"/>
    </xf>
    <xf numFmtId="2" fontId="2" fillId="0" borderId="7" xfId="0" applyNumberFormat="1" applyFont="1" applyBorder="1" applyAlignment="1">
      <alignment horizontal="center" vertical="center"/>
    </xf>
    <xf numFmtId="0" fontId="3" fillId="0" borderId="0" xfId="0" applyFont="1" applyAlignment="1" applyProtection="1">
      <protection locked="0"/>
    </xf>
    <xf numFmtId="0" fontId="11" fillId="2" borderId="1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2" fillId="0" borderId="2" xfId="0" applyFont="1" applyBorder="1" applyAlignment="1" applyProtection="1">
      <alignment horizontal="center"/>
      <protection locked="0"/>
    </xf>
    <xf numFmtId="2" fontId="12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2" fillId="0" borderId="7" xfId="0" applyFont="1" applyBorder="1" applyProtection="1">
      <protection locked="0"/>
    </xf>
    <xf numFmtId="0" fontId="12" fillId="0" borderId="7" xfId="0" applyFont="1" applyBorder="1" applyAlignment="1" applyProtection="1">
      <alignment horizontal="center"/>
      <protection locked="0"/>
    </xf>
    <xf numFmtId="2" fontId="12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>
      <alignment horizontal="center"/>
    </xf>
    <xf numFmtId="0" fontId="12" fillId="0" borderId="2" xfId="0" applyFont="1" applyBorder="1"/>
    <xf numFmtId="0" fontId="18" fillId="0" borderId="2" xfId="0" applyFont="1" applyBorder="1" applyAlignment="1" applyProtection="1">
      <alignment horizontal="center"/>
      <protection locked="0"/>
    </xf>
    <xf numFmtId="0" fontId="1" fillId="0" borderId="2" xfId="0" applyFont="1" applyBorder="1"/>
    <xf numFmtId="0" fontId="17" fillId="0" borderId="0" xfId="0" applyFont="1" applyBorder="1" applyAlignment="1">
      <alignment horizontal="center"/>
    </xf>
    <xf numFmtId="0" fontId="12" fillId="0" borderId="0" xfId="0" applyFont="1" applyBorder="1"/>
    <xf numFmtId="0" fontId="6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2" fillId="0" borderId="2" xfId="0" applyFont="1" applyFill="1" applyBorder="1"/>
    <xf numFmtId="0" fontId="12" fillId="0" borderId="2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3" fillId="0" borderId="2" xfId="0" applyFont="1" applyFill="1" applyBorder="1" applyAlignment="1" applyProtection="1">
      <alignment horizontal="center" textRotation="90" wrapText="1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7" xfId="0" applyFont="1" applyBorder="1"/>
    <xf numFmtId="0" fontId="12" fillId="0" borderId="7" xfId="0" applyFont="1" applyFill="1" applyBorder="1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2" fontId="12" fillId="0" borderId="11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7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2" fillId="0" borderId="13" xfId="0" applyFont="1" applyFill="1" applyBorder="1"/>
    <xf numFmtId="0" fontId="12" fillId="0" borderId="13" xfId="0" applyFont="1" applyBorder="1" applyAlignment="1" applyProtection="1">
      <alignment horizontal="center"/>
      <protection locked="0"/>
    </xf>
    <xf numFmtId="2" fontId="12" fillId="0" borderId="13" xfId="0" applyNumberFormat="1" applyFont="1" applyBorder="1" applyAlignment="1">
      <alignment horizontal="center" vertical="center"/>
    </xf>
    <xf numFmtId="2" fontId="12" fillId="0" borderId="13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3" xfId="0" applyFont="1" applyBorder="1"/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/>
    <xf numFmtId="0" fontId="12" fillId="0" borderId="13" xfId="0" applyFont="1" applyBorder="1" applyAlignment="1">
      <alignment horizontal="center"/>
    </xf>
    <xf numFmtId="0" fontId="12" fillId="0" borderId="0" xfId="0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0" fontId="12" fillId="0" borderId="13" xfId="0" applyFont="1" applyFill="1" applyBorder="1" applyProtection="1">
      <protection locked="0"/>
    </xf>
    <xf numFmtId="0" fontId="1" fillId="0" borderId="0" xfId="0" applyFont="1" applyFill="1" applyBorder="1"/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2" fontId="12" fillId="0" borderId="16" xfId="0" applyNumberFormat="1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3" xfId="0" applyFont="1" applyBorder="1" applyProtection="1">
      <protection locked="0"/>
    </xf>
    <xf numFmtId="0" fontId="12" fillId="0" borderId="1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2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12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 hidden="1"/>
    </xf>
    <xf numFmtId="0" fontId="20" fillId="4" borderId="2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5" borderId="0" xfId="0" applyFont="1" applyFill="1" applyAlignment="1" applyProtection="1">
      <alignment horizontal="left"/>
      <protection locked="0"/>
    </xf>
    <xf numFmtId="0" fontId="2" fillId="5" borderId="0" xfId="0" applyFont="1" applyFill="1"/>
    <xf numFmtId="0" fontId="0" fillId="6" borderId="2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" fillId="0" borderId="14" xfId="0" applyFont="1" applyBorder="1" applyAlignment="1" applyProtection="1">
      <alignment horizontal="center"/>
      <protection locked="0" hidden="1"/>
    </xf>
    <xf numFmtId="0" fontId="20" fillId="6" borderId="2" xfId="0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 hidden="1"/>
    </xf>
    <xf numFmtId="0" fontId="0" fillId="6" borderId="2" xfId="0" applyFont="1" applyFill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 hidden="1"/>
    </xf>
    <xf numFmtId="2" fontId="12" fillId="0" borderId="2" xfId="0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/>
    </xf>
    <xf numFmtId="0" fontId="3" fillId="0" borderId="15" xfId="0" applyFont="1" applyBorder="1" applyAlignment="1" applyProtection="1">
      <alignment horizontal="center"/>
      <protection locked="0" hidden="1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/>
      <protection locked="0" hidden="1"/>
    </xf>
    <xf numFmtId="0" fontId="0" fillId="6" borderId="13" xfId="0" applyFont="1" applyFill="1" applyBorder="1" applyAlignment="1">
      <alignment horizontal="center"/>
    </xf>
    <xf numFmtId="0" fontId="3" fillId="0" borderId="13" xfId="0" applyFont="1" applyBorder="1" applyAlignment="1" applyProtection="1">
      <alignment horizontal="center"/>
      <protection locked="0" hidden="1"/>
    </xf>
    <xf numFmtId="0" fontId="12" fillId="0" borderId="2" xfId="0" applyFont="1" applyBorder="1" applyAlignment="1">
      <alignment horizontal="center" vertical="center"/>
    </xf>
    <xf numFmtId="0" fontId="0" fillId="6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22" fillId="6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Border="1" applyProtection="1">
      <protection locked="0"/>
    </xf>
    <xf numFmtId="0" fontId="22" fillId="0" borderId="13" xfId="0" applyFont="1" applyBorder="1" applyAlignment="1">
      <alignment horizontal="center"/>
    </xf>
    <xf numFmtId="0" fontId="20" fillId="6" borderId="7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0" fillId="6" borderId="13" xfId="0" applyFont="1" applyFill="1" applyBorder="1" applyAlignment="1">
      <alignment horizontal="center"/>
    </xf>
    <xf numFmtId="0" fontId="10" fillId="5" borderId="0" xfId="0" applyFont="1" applyFill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2" fontId="12" fillId="0" borderId="17" xfId="0" applyNumberFormat="1" applyFont="1" applyBorder="1" applyAlignment="1">
      <alignment horizontal="center" vertical="center"/>
    </xf>
    <xf numFmtId="2" fontId="12" fillId="0" borderId="17" xfId="0" applyNumberFormat="1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2" fillId="0" borderId="16" xfId="0" applyFont="1" applyBorder="1" applyProtection="1">
      <protection locked="0"/>
    </xf>
    <xf numFmtId="0" fontId="3" fillId="0" borderId="18" xfId="0" applyFont="1" applyBorder="1" applyAlignment="1" applyProtection="1">
      <alignment horizontal="center"/>
      <protection locked="0" hidden="1"/>
    </xf>
    <xf numFmtId="0" fontId="0" fillId="6" borderId="16" xfId="0" applyFont="1" applyFill="1" applyBorder="1" applyAlignment="1">
      <alignment horizontal="center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6" xfId="0" applyFont="1" applyBorder="1"/>
    <xf numFmtId="0" fontId="3" fillId="0" borderId="2" xfId="1" applyFont="1" applyBorder="1" applyAlignment="1" applyProtection="1">
      <alignment horizontal="center"/>
      <protection locked="0" hidden="1"/>
    </xf>
    <xf numFmtId="0" fontId="3" fillId="0" borderId="7" xfId="1" applyFont="1" applyBorder="1" applyAlignment="1" applyProtection="1">
      <alignment horizontal="center"/>
      <protection locked="0" hidden="1"/>
    </xf>
    <xf numFmtId="0" fontId="3" fillId="0" borderId="13" xfId="1" applyFont="1" applyBorder="1" applyAlignment="1" applyProtection="1">
      <alignment horizontal="center"/>
      <protection locked="0" hidden="1"/>
    </xf>
    <xf numFmtId="0" fontId="3" fillId="3" borderId="2" xfId="0" applyFont="1" applyFill="1" applyBorder="1" applyAlignment="1" applyProtection="1">
      <alignment horizontal="center" textRotation="90" wrapText="1"/>
      <protection locked="0"/>
    </xf>
    <xf numFmtId="0" fontId="12" fillId="0" borderId="0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/>
      <protection locked="0" hidden="1"/>
    </xf>
    <xf numFmtId="0" fontId="3" fillId="6" borderId="7" xfId="0" applyFont="1" applyFill="1" applyBorder="1" applyAlignment="1" applyProtection="1">
      <alignment horizontal="center"/>
      <protection locked="0" hidden="1"/>
    </xf>
    <xf numFmtId="0" fontId="3" fillId="6" borderId="13" xfId="0" applyFont="1" applyFill="1" applyBorder="1" applyAlignment="1" applyProtection="1">
      <alignment horizontal="center"/>
      <protection locked="0" hidden="1"/>
    </xf>
    <xf numFmtId="0" fontId="2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0" fillId="4" borderId="7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2" fillId="6" borderId="7" xfId="0" applyFont="1" applyFill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 hidden="1"/>
    </xf>
    <xf numFmtId="0" fontId="0" fillId="0" borderId="7" xfId="0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7" xfId="0" applyFont="1" applyFill="1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 hidden="1"/>
    </xf>
    <xf numFmtId="0" fontId="1" fillId="0" borderId="2" xfId="0" applyFont="1" applyBorder="1" applyAlignment="1" applyProtection="1">
      <alignment horizontal="center"/>
      <protection locked="0" hidden="1"/>
    </xf>
    <xf numFmtId="0" fontId="3" fillId="0" borderId="2" xfId="0" applyFont="1" applyFill="1" applyBorder="1" applyAlignment="1" applyProtection="1">
      <alignment horizontal="center"/>
      <protection locked="0" hidden="1"/>
    </xf>
    <xf numFmtId="0" fontId="0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/>
      <protection locked="0" hidden="1"/>
    </xf>
    <xf numFmtId="0" fontId="1" fillId="0" borderId="7" xfId="0" applyFont="1" applyBorder="1" applyAlignment="1" applyProtection="1">
      <alignment horizontal="center"/>
      <protection locked="0" hidden="1"/>
    </xf>
    <xf numFmtId="0" fontId="3" fillId="0" borderId="7" xfId="0" applyFont="1" applyFill="1" applyBorder="1" applyAlignment="1" applyProtection="1">
      <alignment horizontal="center"/>
      <protection locked="0" hidden="1"/>
    </xf>
    <xf numFmtId="0" fontId="20" fillId="0" borderId="7" xfId="0" applyFont="1" applyFill="1" applyBorder="1" applyAlignment="1">
      <alignment horizontal="center"/>
    </xf>
    <xf numFmtId="0" fontId="1" fillId="0" borderId="13" xfId="0" applyFont="1" applyBorder="1" applyAlignment="1" applyProtection="1">
      <alignment horizontal="center"/>
      <protection locked="0" hidden="1"/>
    </xf>
    <xf numFmtId="0" fontId="3" fillId="0" borderId="13" xfId="0" applyFont="1" applyFill="1" applyBorder="1" applyAlignment="1" applyProtection="1">
      <alignment horizontal="center"/>
      <protection locked="0" hidden="1"/>
    </xf>
    <xf numFmtId="0" fontId="0" fillId="0" borderId="13" xfId="0" applyFont="1" applyFill="1" applyBorder="1" applyAlignment="1">
      <alignment horizontal="center"/>
    </xf>
    <xf numFmtId="0" fontId="12" fillId="0" borderId="2" xfId="0" applyFont="1" applyFill="1" applyBorder="1" applyProtection="1">
      <protection locked="0"/>
    </xf>
    <xf numFmtId="0" fontId="22" fillId="6" borderId="1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6" fillId="5" borderId="0" xfId="0" applyFon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Alignment="1" applyProtection="1">
      <alignment horizontal="left" vertical="center"/>
      <protection locked="0"/>
    </xf>
    <xf numFmtId="0" fontId="10" fillId="5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 applyProtection="1">
      <alignment horizontal="left"/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10" fillId="5" borderId="0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right" vertical="center"/>
      <protection locked="0"/>
    </xf>
    <xf numFmtId="0" fontId="4" fillId="0" borderId="12" xfId="0" applyFont="1" applyFill="1" applyBorder="1" applyAlignment="1" applyProtection="1">
      <alignment horizontal="right" vertic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1B068BA6-BF2A-443E-BFBE-8130EAB35F9A}"/>
  </cellStyles>
  <dxfs count="22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FF391-8BA9-4882-B768-D69584907169}">
  <sheetPr>
    <pageSetUpPr fitToPage="1"/>
  </sheetPr>
  <dimension ref="A1:AMJ260"/>
  <sheetViews>
    <sheetView topLeftCell="A242" zoomScale="70" zoomScaleNormal="70" workbookViewId="0">
      <selection activeCell="C244" sqref="C244"/>
    </sheetView>
  </sheetViews>
  <sheetFormatPr defaultRowHeight="15" x14ac:dyDescent="0.25"/>
  <cols>
    <col min="1" max="1" width="7.140625" style="1" customWidth="1"/>
    <col min="2" max="2" width="5.85546875" style="1" customWidth="1"/>
    <col min="3" max="3" width="46" style="1" customWidth="1"/>
    <col min="4" max="4" width="6.85546875" style="1" customWidth="1"/>
    <col min="5" max="5" width="7.42578125" style="1" customWidth="1"/>
    <col min="6" max="6" width="5.7109375" style="1" customWidth="1"/>
    <col min="7" max="7" width="8" style="1" customWidth="1"/>
    <col min="8" max="8" width="6.5703125" style="1" customWidth="1"/>
    <col min="9" max="9" width="5.28515625" style="1" customWidth="1"/>
    <col min="10" max="10" width="5.85546875" style="1" customWidth="1"/>
    <col min="11" max="11" width="7.5703125" style="1" customWidth="1"/>
    <col min="12" max="12" width="5.42578125" style="1" customWidth="1"/>
    <col min="13" max="14" width="4.7109375" style="1" customWidth="1"/>
    <col min="15" max="18" width="13.85546875" style="1" customWidth="1"/>
    <col min="19" max="1024" width="12.28515625" style="1" customWidth="1"/>
  </cols>
  <sheetData>
    <row r="1" spans="1:1024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</row>
    <row r="2" spans="1:1024" s="3" customFormat="1" ht="20.100000000000001" customHeight="1" x14ac:dyDescent="0.25">
      <c r="A2" s="245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ht="20.100000000000001" customHeight="1" x14ac:dyDescent="0.25">
      <c r="A3" s="246" t="s">
        <v>56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</row>
    <row r="4" spans="1:1024" ht="30" customHeight="1" x14ac:dyDescent="0.25">
      <c r="A4" s="247" t="s">
        <v>469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024" ht="15.95" customHeight="1" x14ac:dyDescent="0.25">
      <c r="A5" s="247" t="s">
        <v>112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</row>
    <row r="6" spans="1:1024" ht="15.95" customHeight="1" x14ac:dyDescent="0.25">
      <c r="A6" s="259" t="s">
        <v>2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137"/>
    </row>
    <row r="7" spans="1:1024" ht="132.75" customHeight="1" x14ac:dyDescent="0.25">
      <c r="A7" s="24"/>
      <c r="B7" s="248" t="s">
        <v>124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</row>
    <row r="8" spans="1:1024" ht="15.95" customHeight="1" x14ac:dyDescent="0.3">
      <c r="A8" s="22"/>
      <c r="B8" s="237" t="s">
        <v>11</v>
      </c>
      <c r="C8" s="237"/>
      <c r="D8" s="237"/>
      <c r="E8" s="237"/>
      <c r="F8" s="237"/>
      <c r="G8" s="237"/>
      <c r="H8" s="237"/>
      <c r="I8" s="237"/>
      <c r="J8" s="237"/>
      <c r="K8" s="237"/>
      <c r="L8" s="238" t="s">
        <v>126</v>
      </c>
      <c r="M8" s="238"/>
      <c r="N8" s="238"/>
      <c r="O8" s="43" t="s">
        <v>12</v>
      </c>
      <c r="P8" s="238" t="s">
        <v>127</v>
      </c>
      <c r="Q8" s="238"/>
      <c r="R8" s="238"/>
      <c r="S8" s="27"/>
    </row>
    <row r="9" spans="1:1024" ht="15.95" customHeight="1" x14ac:dyDescent="0.3">
      <c r="A9" s="22"/>
      <c r="B9" s="239" t="s">
        <v>20</v>
      </c>
      <c r="C9" s="239"/>
      <c r="D9" s="239"/>
      <c r="E9" s="239"/>
      <c r="F9" s="239"/>
      <c r="G9" s="239"/>
      <c r="H9" s="239"/>
      <c r="I9" s="242">
        <v>1</v>
      </c>
      <c r="J9" s="242"/>
      <c r="K9" s="44" t="s">
        <v>19</v>
      </c>
      <c r="L9" s="44"/>
      <c r="M9" s="243" t="s">
        <v>13</v>
      </c>
      <c r="N9" s="243"/>
      <c r="O9" s="243"/>
      <c r="P9" s="244" t="s">
        <v>14</v>
      </c>
      <c r="Q9" s="244"/>
      <c r="R9" s="244"/>
      <c r="S9" s="25"/>
    </row>
    <row r="10" spans="1:1024" ht="15.95" customHeight="1" x14ac:dyDescent="0.3">
      <c r="A10" s="22"/>
      <c r="B10" s="237" t="s">
        <v>16</v>
      </c>
      <c r="C10" s="237"/>
      <c r="D10" s="238" t="s">
        <v>24</v>
      </c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</row>
    <row r="11" spans="1:1024" ht="15.95" customHeight="1" x14ac:dyDescent="0.3">
      <c r="A11" s="22"/>
      <c r="B11" s="239" t="s">
        <v>15</v>
      </c>
      <c r="C11" s="239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</row>
    <row r="12" spans="1:1024" ht="6" customHeight="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024" ht="15.95" customHeight="1" x14ac:dyDescent="0.25">
      <c r="A13" s="36"/>
      <c r="B13" s="240" t="s">
        <v>22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21">
        <v>9</v>
      </c>
    </row>
    <row r="14" spans="1:1024" ht="6" customHeight="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024" ht="15.95" customHeight="1" x14ac:dyDescent="0.25">
      <c r="A15" s="4"/>
      <c r="B15" s="4"/>
      <c r="C15" s="4"/>
      <c r="D15" s="234" t="s">
        <v>6</v>
      </c>
      <c r="E15" s="235"/>
      <c r="F15" s="235"/>
      <c r="G15" s="235"/>
      <c r="H15" s="235"/>
      <c r="I15" s="235"/>
      <c r="J15" s="235"/>
      <c r="K15" s="235"/>
      <c r="L15" s="235"/>
      <c r="M15" s="235"/>
      <c r="N15" s="236"/>
      <c r="O15" s="8"/>
      <c r="P15" s="240" t="s">
        <v>23</v>
      </c>
      <c r="Q15" s="241"/>
      <c r="R15" s="21">
        <f>IF($R$13=2,1,ROUNDDOWN(R13*0.4,0))</f>
        <v>3</v>
      </c>
    </row>
    <row r="16" spans="1:1024" ht="145.5" customHeight="1" x14ac:dyDescent="0.25">
      <c r="A16" s="5"/>
      <c r="B16" s="134"/>
      <c r="C16" s="133" t="s">
        <v>157</v>
      </c>
      <c r="D16" s="40"/>
      <c r="E16" s="40" t="s">
        <v>159</v>
      </c>
      <c r="F16" s="40" t="s">
        <v>160</v>
      </c>
      <c r="G16" s="40" t="s">
        <v>161</v>
      </c>
      <c r="H16" s="40" t="s">
        <v>162</v>
      </c>
      <c r="I16" s="40" t="s">
        <v>163</v>
      </c>
      <c r="J16" s="40" t="s">
        <v>72</v>
      </c>
      <c r="K16" s="40" t="s">
        <v>164</v>
      </c>
      <c r="L16" s="40"/>
      <c r="M16" s="14"/>
      <c r="N16" s="15"/>
      <c r="O16" s="12"/>
      <c r="P16" s="12"/>
    </row>
    <row r="17" spans="1:1024" x14ac:dyDescent="0.25">
      <c r="A17" s="5"/>
      <c r="B17" s="251"/>
      <c r="C17" s="251"/>
      <c r="D17" s="234" t="s">
        <v>7</v>
      </c>
      <c r="E17" s="235"/>
      <c r="F17" s="235"/>
      <c r="G17" s="235"/>
      <c r="H17" s="235"/>
      <c r="I17" s="235"/>
      <c r="J17" s="235"/>
      <c r="K17" s="235"/>
      <c r="L17" s="235"/>
      <c r="M17" s="235"/>
      <c r="N17" s="236"/>
      <c r="O17" s="13" t="s">
        <v>8</v>
      </c>
      <c r="P17" s="30"/>
    </row>
    <row r="18" spans="1:1024" ht="15.75" customHeight="1" x14ac:dyDescent="0.25">
      <c r="A18" s="5"/>
      <c r="B18" s="252"/>
      <c r="C18" s="252"/>
      <c r="D18" s="11"/>
      <c r="E18" s="6">
        <v>1</v>
      </c>
      <c r="F18" s="6">
        <v>1</v>
      </c>
      <c r="G18" s="6">
        <v>1</v>
      </c>
      <c r="H18" s="6">
        <v>3</v>
      </c>
      <c r="I18" s="6">
        <v>3</v>
      </c>
      <c r="J18" s="6">
        <v>3</v>
      </c>
      <c r="K18" s="6">
        <v>3</v>
      </c>
      <c r="L18" s="6"/>
      <c r="M18" s="6"/>
      <c r="N18" s="6"/>
      <c r="O18" s="16">
        <f>SUM(D$18:N$18)</f>
        <v>15</v>
      </c>
      <c r="P18" s="29"/>
    </row>
    <row r="19" spans="1:1024" s="19" customFormat="1" ht="48" x14ac:dyDescent="0.25">
      <c r="A19" s="17"/>
      <c r="B19" s="144" t="s">
        <v>3</v>
      </c>
      <c r="C19" s="135" t="s">
        <v>4</v>
      </c>
      <c r="D19" s="253" t="s">
        <v>5</v>
      </c>
      <c r="E19" s="254"/>
      <c r="F19" s="254"/>
      <c r="G19" s="254"/>
      <c r="H19" s="254"/>
      <c r="I19" s="254"/>
      <c r="J19" s="254"/>
      <c r="K19" s="254"/>
      <c r="L19" s="254"/>
      <c r="M19" s="254"/>
      <c r="N19" s="255"/>
      <c r="O19" s="28" t="s">
        <v>17</v>
      </c>
      <c r="P19" s="28" t="s">
        <v>21</v>
      </c>
      <c r="Q19" s="28" t="s">
        <v>18</v>
      </c>
      <c r="R19" s="28" t="s">
        <v>10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</row>
    <row r="20" spans="1:1024" ht="18.75" x14ac:dyDescent="0.3">
      <c r="A20" s="7"/>
      <c r="B20" s="130">
        <v>1</v>
      </c>
      <c r="C20" s="64" t="s">
        <v>158</v>
      </c>
      <c r="D20" s="145"/>
      <c r="E20" s="170">
        <v>98</v>
      </c>
      <c r="F20" s="170">
        <v>99</v>
      </c>
      <c r="G20" s="145">
        <v>90</v>
      </c>
      <c r="H20" s="170">
        <v>80</v>
      </c>
      <c r="I20" s="170">
        <v>86</v>
      </c>
      <c r="J20" s="145">
        <v>84</v>
      </c>
      <c r="K20" s="170">
        <v>90</v>
      </c>
      <c r="L20" s="50"/>
      <c r="M20" s="50"/>
      <c r="N20" s="50"/>
      <c r="O20" s="51">
        <f>((D20*$D$18+E20*$E$18+F20*$F$18+G20*$G$18+H20*$H$18+I20*$I$18+J20*$J$18+K20*$K$18+$L$18*L20+$M$18*M20+$N$18*N20)/$O$18)*0.9</f>
        <v>78.42</v>
      </c>
      <c r="P20" s="51"/>
      <c r="Q20" s="52">
        <f>P20*0.1</f>
        <v>0</v>
      </c>
      <c r="R20" s="52">
        <f>O20+Q20</f>
        <v>78.42</v>
      </c>
    </row>
    <row r="21" spans="1:1024" ht="18.75" x14ac:dyDescent="0.3">
      <c r="A21" s="7"/>
      <c r="B21" s="63">
        <v>2</v>
      </c>
      <c r="C21" s="64" t="s">
        <v>165</v>
      </c>
      <c r="D21" s="145"/>
      <c r="E21" s="170">
        <v>90</v>
      </c>
      <c r="F21" s="170">
        <v>82</v>
      </c>
      <c r="G21" s="145">
        <v>92</v>
      </c>
      <c r="H21" s="170">
        <v>80</v>
      </c>
      <c r="I21" s="170">
        <v>82</v>
      </c>
      <c r="J21" s="145">
        <v>83</v>
      </c>
      <c r="K21" s="170">
        <v>76</v>
      </c>
      <c r="L21" s="50"/>
      <c r="M21" s="50"/>
      <c r="N21" s="50"/>
      <c r="O21" s="51">
        <f t="shared" ref="O21:O24" si="0">((D21*$D$18+E21*$E$18+F21*$F$18+G21*$G$18+H21*$H$18+I21*$I$18+J21*$J$18+K21*$K$18+$L$18*L21+$M$18*M21+$N$18*N21)/$O$18)*0.9</f>
        <v>73.62</v>
      </c>
      <c r="P21" s="51"/>
      <c r="Q21" s="52">
        <f t="shared" ref="Q21:Q24" si="1">P21*0.1</f>
        <v>0</v>
      </c>
      <c r="R21" s="52">
        <f t="shared" ref="R21:R26" si="2">O21+Q21</f>
        <v>73.62</v>
      </c>
    </row>
    <row r="22" spans="1:1024" ht="19.5" thickBot="1" x14ac:dyDescent="0.35">
      <c r="A22" s="7"/>
      <c r="B22" s="100">
        <v>3</v>
      </c>
      <c r="C22" s="112" t="s">
        <v>166</v>
      </c>
      <c r="D22" s="159"/>
      <c r="E22" s="165">
        <v>78</v>
      </c>
      <c r="F22" s="165">
        <v>70</v>
      </c>
      <c r="G22" s="159">
        <v>90</v>
      </c>
      <c r="H22" s="165">
        <v>65</v>
      </c>
      <c r="I22" s="165">
        <v>78</v>
      </c>
      <c r="J22" s="159">
        <v>78</v>
      </c>
      <c r="K22" s="165">
        <v>82</v>
      </c>
      <c r="L22" s="102"/>
      <c r="M22" s="102"/>
      <c r="N22" s="102"/>
      <c r="O22" s="103">
        <f t="shared" si="0"/>
        <v>68.820000000000007</v>
      </c>
      <c r="P22" s="103"/>
      <c r="Q22" s="104">
        <f t="shared" si="1"/>
        <v>0</v>
      </c>
      <c r="R22" s="104">
        <f t="shared" si="2"/>
        <v>68.820000000000007</v>
      </c>
    </row>
    <row r="23" spans="1:1024" ht="18.75" x14ac:dyDescent="0.3">
      <c r="A23" s="7"/>
      <c r="B23" s="99">
        <v>4</v>
      </c>
      <c r="C23" s="86" t="s">
        <v>167</v>
      </c>
      <c r="D23" s="152"/>
      <c r="E23" s="176">
        <v>76</v>
      </c>
      <c r="F23" s="176">
        <v>74</v>
      </c>
      <c r="G23" s="152">
        <v>75</v>
      </c>
      <c r="H23" s="168">
        <v>70</v>
      </c>
      <c r="I23" s="168">
        <v>75</v>
      </c>
      <c r="J23" s="152">
        <v>76</v>
      </c>
      <c r="K23" s="168">
        <v>74</v>
      </c>
      <c r="L23" s="55"/>
      <c r="M23" s="55"/>
      <c r="N23" s="55"/>
      <c r="O23" s="56">
        <f t="shared" si="0"/>
        <v>66.600000000000009</v>
      </c>
      <c r="P23" s="56"/>
      <c r="Q23" s="57">
        <f t="shared" si="1"/>
        <v>0</v>
      </c>
      <c r="R23" s="57">
        <f t="shared" si="2"/>
        <v>66.600000000000009</v>
      </c>
    </row>
    <row r="24" spans="1:1024" ht="18.75" x14ac:dyDescent="0.3">
      <c r="A24" s="7"/>
      <c r="B24" s="99">
        <v>5</v>
      </c>
      <c r="C24" s="86" t="s">
        <v>168</v>
      </c>
      <c r="D24" s="145"/>
      <c r="E24" s="170">
        <v>76</v>
      </c>
      <c r="F24" s="170">
        <v>80</v>
      </c>
      <c r="G24" s="145">
        <v>75</v>
      </c>
      <c r="H24" s="170">
        <v>65</v>
      </c>
      <c r="I24" s="170">
        <v>70</v>
      </c>
      <c r="J24" s="145">
        <v>75</v>
      </c>
      <c r="K24" s="170">
        <v>74</v>
      </c>
      <c r="L24" s="55"/>
      <c r="M24" s="55"/>
      <c r="N24" s="55"/>
      <c r="O24" s="51">
        <f t="shared" si="0"/>
        <v>64.98</v>
      </c>
      <c r="P24" s="56"/>
      <c r="Q24" s="52">
        <f t="shared" si="1"/>
        <v>0</v>
      </c>
      <c r="R24" s="52">
        <f t="shared" si="2"/>
        <v>64.98</v>
      </c>
    </row>
    <row r="25" spans="1:1024" ht="19.5" hidden="1" thickBot="1" x14ac:dyDescent="0.35">
      <c r="A25" s="7"/>
      <c r="B25" s="100">
        <v>6</v>
      </c>
      <c r="C25" s="112"/>
      <c r="D25" s="145"/>
      <c r="E25" s="145"/>
      <c r="F25" s="145"/>
      <c r="G25" s="145"/>
      <c r="H25" s="146"/>
      <c r="I25" s="147"/>
      <c r="J25" s="147"/>
      <c r="K25" s="147"/>
      <c r="L25" s="102"/>
      <c r="M25" s="102"/>
      <c r="N25" s="102"/>
      <c r="O25" s="103">
        <f t="shared" ref="O25" si="3">(D25*$D$18+E25*$E$18+F25*$F$18+G25*$G$18+H25*$H$18+I25*$I$18+J25*$J$18+K25*$K$18+$L$18*L25+$M$18*M25+$N$18*N25)/$O$18</f>
        <v>0</v>
      </c>
      <c r="P25" s="103"/>
      <c r="Q25" s="104"/>
      <c r="R25" s="52">
        <f t="shared" si="2"/>
        <v>0</v>
      </c>
    </row>
    <row r="26" spans="1:1024" ht="18.75" hidden="1" x14ac:dyDescent="0.3">
      <c r="B26" s="67"/>
      <c r="C26" s="64"/>
      <c r="D26" s="145"/>
      <c r="E26" s="145"/>
      <c r="F26" s="145"/>
      <c r="G26" s="145"/>
      <c r="H26" s="146"/>
      <c r="I26" s="147"/>
      <c r="J26" s="147"/>
      <c r="K26" s="147"/>
      <c r="L26" s="97"/>
      <c r="M26" s="25"/>
      <c r="N26" s="25"/>
      <c r="O26" s="69"/>
      <c r="P26" s="35"/>
      <c r="Q26" s="32"/>
      <c r="R26" s="52">
        <f t="shared" si="2"/>
        <v>0</v>
      </c>
    </row>
    <row r="27" spans="1:1024" ht="15.75" x14ac:dyDescent="0.25">
      <c r="O27" s="33"/>
      <c r="P27" s="35"/>
      <c r="Q27" s="32"/>
      <c r="R27" s="31"/>
    </row>
    <row r="28" spans="1:1024" ht="15.95" customHeight="1" x14ac:dyDescent="0.25">
      <c r="A28" s="256" t="s">
        <v>131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AMA28"/>
      <c r="AMB28"/>
      <c r="AMC28"/>
      <c r="AMD28"/>
      <c r="AME28"/>
      <c r="AMF28"/>
      <c r="AMG28"/>
      <c r="AMH28"/>
      <c r="AMI28"/>
      <c r="AMJ28"/>
    </row>
    <row r="29" spans="1:1024" ht="9" customHeight="1" x14ac:dyDescent="0.25">
      <c r="A29" s="148"/>
      <c r="B29" s="148"/>
      <c r="C29" s="148"/>
      <c r="D29" s="148"/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AMA29"/>
      <c r="AMB29"/>
      <c r="AMC29"/>
      <c r="AMD29"/>
      <c r="AME29"/>
      <c r="AMF29"/>
      <c r="AMG29"/>
      <c r="AMH29"/>
      <c r="AMI29"/>
      <c r="AMJ29"/>
    </row>
    <row r="30" spans="1:1024" ht="15.95" customHeight="1" x14ac:dyDescent="0.25">
      <c r="A30" s="257" t="s">
        <v>9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AMA30"/>
      <c r="AMB30"/>
      <c r="AMC30"/>
      <c r="AMD30"/>
      <c r="AME30"/>
      <c r="AMF30"/>
      <c r="AMG30"/>
      <c r="AMH30"/>
      <c r="AMI30"/>
      <c r="AMJ30"/>
    </row>
    <row r="31" spans="1:1024" s="2" customFormat="1" ht="18.75" customHeight="1" x14ac:dyDescent="0.25">
      <c r="A31" s="249" t="s">
        <v>108</v>
      </c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</row>
    <row r="32" spans="1:1024" s="2" customFormat="1" ht="18.75" customHeight="1" x14ac:dyDescent="0.25">
      <c r="A32" s="249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</row>
    <row r="33" spans="1:1024" s="2" customFormat="1" ht="18.75" customHeight="1" x14ac:dyDescent="0.25">
      <c r="A33" s="249" t="s">
        <v>109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</row>
    <row r="34" spans="1:1024" s="2" customFormat="1" ht="18.75" customHeight="1" x14ac:dyDescent="0.25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</row>
    <row r="35" spans="1:1024" ht="18.75" customHeight="1" x14ac:dyDescent="0.25">
      <c r="A35" s="250" t="s">
        <v>125</v>
      </c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46" spans="1:1024" ht="15.75" x14ac:dyDescent="0.25">
      <c r="A46" s="245" t="s">
        <v>0</v>
      </c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</row>
    <row r="47" spans="1:1024" ht="15.75" x14ac:dyDescent="0.25">
      <c r="A47" s="245" t="s">
        <v>1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</row>
    <row r="48" spans="1:1024" ht="15.75" x14ac:dyDescent="0.25">
      <c r="A48" s="246" t="s">
        <v>56</v>
      </c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</row>
    <row r="49" spans="1:18" ht="15.75" x14ac:dyDescent="0.25">
      <c r="A49" s="247" t="s">
        <v>470</v>
      </c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</row>
    <row r="50" spans="1:18" ht="15.75" x14ac:dyDescent="0.25">
      <c r="A50" s="247" t="s">
        <v>112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</row>
    <row r="51" spans="1:18" ht="15.75" x14ac:dyDescent="0.25">
      <c r="A51" s="259" t="s">
        <v>2</v>
      </c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137"/>
    </row>
    <row r="52" spans="1:18" ht="131.25" customHeight="1" x14ac:dyDescent="0.25">
      <c r="A52" s="24"/>
      <c r="B52" s="248" t="s">
        <v>124</v>
      </c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</row>
    <row r="53" spans="1:18" ht="18.75" x14ac:dyDescent="0.3">
      <c r="A53" s="22"/>
      <c r="B53" s="237" t="s">
        <v>11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38" t="s">
        <v>126</v>
      </c>
      <c r="M53" s="238"/>
      <c r="N53" s="238"/>
      <c r="O53" s="43" t="s">
        <v>12</v>
      </c>
      <c r="P53" s="238" t="s">
        <v>127</v>
      </c>
      <c r="Q53" s="238"/>
      <c r="R53" s="238"/>
    </row>
    <row r="54" spans="1:18" ht="18.75" x14ac:dyDescent="0.3">
      <c r="A54" s="22"/>
      <c r="B54" s="239" t="s">
        <v>20</v>
      </c>
      <c r="C54" s="239"/>
      <c r="D54" s="239"/>
      <c r="E54" s="239"/>
      <c r="F54" s="239"/>
      <c r="G54" s="239"/>
      <c r="H54" s="239"/>
      <c r="I54" s="242">
        <v>1</v>
      </c>
      <c r="J54" s="242"/>
      <c r="K54" s="44" t="s">
        <v>19</v>
      </c>
      <c r="L54" s="47"/>
      <c r="M54" s="243" t="s">
        <v>13</v>
      </c>
      <c r="N54" s="243"/>
      <c r="O54" s="243"/>
      <c r="P54" s="244" t="s">
        <v>14</v>
      </c>
      <c r="Q54" s="244"/>
      <c r="R54" s="244"/>
    </row>
    <row r="55" spans="1:18" ht="18.75" x14ac:dyDescent="0.3">
      <c r="A55" s="22"/>
      <c r="B55" s="237" t="s">
        <v>16</v>
      </c>
      <c r="C55" s="237"/>
      <c r="D55" s="238" t="s">
        <v>27</v>
      </c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</row>
    <row r="56" spans="1:18" ht="18.75" x14ac:dyDescent="0.3">
      <c r="A56" s="22"/>
      <c r="B56" s="239" t="s">
        <v>15</v>
      </c>
      <c r="C56" s="239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</row>
    <row r="57" spans="1:18" ht="15.75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1:18" ht="15.75" x14ac:dyDescent="0.25">
      <c r="A58" s="36"/>
      <c r="B58" s="240" t="s">
        <v>22</v>
      </c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1"/>
      <c r="R58" s="21">
        <v>8</v>
      </c>
    </row>
    <row r="59" spans="1:18" ht="15.75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1:18" ht="15.75" x14ac:dyDescent="0.25">
      <c r="A60" s="4"/>
      <c r="B60" s="4"/>
      <c r="C60" s="4"/>
      <c r="D60" s="234" t="s">
        <v>6</v>
      </c>
      <c r="E60" s="235"/>
      <c r="F60" s="235"/>
      <c r="G60" s="235"/>
      <c r="H60" s="235"/>
      <c r="I60" s="235"/>
      <c r="J60" s="235"/>
      <c r="K60" s="235"/>
      <c r="L60" s="235"/>
      <c r="M60" s="235"/>
      <c r="N60" s="236"/>
      <c r="O60" s="8"/>
      <c r="P60" s="240" t="s">
        <v>23</v>
      </c>
      <c r="Q60" s="241"/>
      <c r="R60" s="21">
        <f>IF($R$58=2,1,ROUNDDOWN(R58*0.4,0))</f>
        <v>3</v>
      </c>
    </row>
    <row r="61" spans="1:18" ht="150.75" customHeight="1" x14ac:dyDescent="0.25">
      <c r="A61" s="5"/>
      <c r="B61" s="134"/>
      <c r="C61" s="133" t="s">
        <v>176</v>
      </c>
      <c r="D61" s="40"/>
      <c r="E61" s="40" t="s">
        <v>159</v>
      </c>
      <c r="F61" s="40" t="s">
        <v>160</v>
      </c>
      <c r="G61" s="40" t="s">
        <v>161</v>
      </c>
      <c r="H61" s="40" t="s">
        <v>163</v>
      </c>
      <c r="I61" s="40" t="s">
        <v>162</v>
      </c>
      <c r="J61" s="40" t="s">
        <v>72</v>
      </c>
      <c r="K61" s="45" t="s">
        <v>169</v>
      </c>
      <c r="L61" s="45"/>
      <c r="M61" s="14"/>
      <c r="N61" s="15"/>
      <c r="O61" s="12"/>
      <c r="P61" s="12"/>
    </row>
    <row r="62" spans="1:18" x14ac:dyDescent="0.25">
      <c r="A62" s="5"/>
      <c r="B62" s="251"/>
      <c r="C62" s="251"/>
      <c r="D62" s="234" t="s">
        <v>7</v>
      </c>
      <c r="E62" s="235"/>
      <c r="F62" s="235"/>
      <c r="G62" s="235"/>
      <c r="H62" s="235"/>
      <c r="I62" s="235"/>
      <c r="J62" s="235"/>
      <c r="K62" s="235"/>
      <c r="L62" s="235"/>
      <c r="M62" s="235"/>
      <c r="N62" s="236"/>
      <c r="O62" s="13" t="s">
        <v>8</v>
      </c>
      <c r="P62" s="30"/>
    </row>
    <row r="63" spans="1:18" x14ac:dyDescent="0.25">
      <c r="A63" s="5"/>
      <c r="B63" s="252"/>
      <c r="C63" s="252"/>
      <c r="D63" s="11"/>
      <c r="E63" s="6">
        <v>1</v>
      </c>
      <c r="F63" s="6">
        <v>1</v>
      </c>
      <c r="G63" s="6">
        <v>1</v>
      </c>
      <c r="H63" s="6">
        <v>3</v>
      </c>
      <c r="I63" s="6">
        <v>3</v>
      </c>
      <c r="J63" s="6">
        <v>3</v>
      </c>
      <c r="K63" s="6">
        <v>3</v>
      </c>
      <c r="L63" s="6"/>
      <c r="M63" s="6"/>
      <c r="N63" s="6"/>
      <c r="O63" s="16">
        <f>SUM(D$63:N$63)</f>
        <v>15</v>
      </c>
      <c r="P63" s="29"/>
    </row>
    <row r="64" spans="1:18" ht="48" x14ac:dyDescent="0.25">
      <c r="A64" s="17"/>
      <c r="B64" s="144" t="s">
        <v>3</v>
      </c>
      <c r="C64" s="144" t="s">
        <v>4</v>
      </c>
      <c r="D64" s="253" t="s">
        <v>5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5"/>
      <c r="O64" s="28" t="s">
        <v>17</v>
      </c>
      <c r="P64" s="28" t="s">
        <v>21</v>
      </c>
      <c r="Q64" s="28" t="s">
        <v>18</v>
      </c>
      <c r="R64" s="28" t="s">
        <v>10</v>
      </c>
    </row>
    <row r="65" spans="1:18" ht="18.75" x14ac:dyDescent="0.3">
      <c r="A65" s="7"/>
      <c r="B65" s="106">
        <v>1</v>
      </c>
      <c r="C65" s="71" t="s">
        <v>170</v>
      </c>
      <c r="D65" s="155"/>
      <c r="E65" s="155">
        <v>98</v>
      </c>
      <c r="F65" s="145">
        <v>92</v>
      </c>
      <c r="G65" s="155">
        <v>92</v>
      </c>
      <c r="H65" s="145">
        <v>80</v>
      </c>
      <c r="I65" s="155">
        <v>85</v>
      </c>
      <c r="J65" s="145">
        <v>95</v>
      </c>
      <c r="K65" s="145">
        <v>95</v>
      </c>
      <c r="L65" s="50"/>
      <c r="M65" s="50"/>
      <c r="N65" s="65"/>
      <c r="O65" s="51">
        <f>((D65*$D$63+E65*$E$63+F65*$F$63+G65*$G$63+H65*$H$63+I65*$I$63+J65*$J$63+K65*$K$63+$L$63*L65+$M$63*M65+$N$63*N65)/$O$63)*0.9</f>
        <v>80.819999999999993</v>
      </c>
      <c r="P65" s="51">
        <v>3</v>
      </c>
      <c r="Q65" s="52">
        <f>P65*0.1</f>
        <v>0.30000000000000004</v>
      </c>
      <c r="R65" s="52">
        <f>O65+Q65</f>
        <v>81.11999999999999</v>
      </c>
    </row>
    <row r="66" spans="1:18" ht="18.75" x14ac:dyDescent="0.3">
      <c r="A66" s="7"/>
      <c r="B66" s="106">
        <v>2</v>
      </c>
      <c r="C66" s="71" t="s">
        <v>171</v>
      </c>
      <c r="D66" s="150"/>
      <c r="E66" s="161">
        <v>90</v>
      </c>
      <c r="F66" s="161">
        <v>74</v>
      </c>
      <c r="G66" s="161">
        <v>90</v>
      </c>
      <c r="H66" s="161">
        <v>90</v>
      </c>
      <c r="I66" s="145">
        <v>90</v>
      </c>
      <c r="J66" s="145">
        <v>90</v>
      </c>
      <c r="K66" s="161">
        <v>90</v>
      </c>
      <c r="L66" s="50"/>
      <c r="M66" s="50"/>
      <c r="N66" s="50"/>
      <c r="O66" s="51">
        <f>((D66*$D$63+E66*$E$63+F66*$F$63+G66*$G$63+H66*$H$63+I66*$I$63+J66*$J$63+K66*$K$63+$L$63*L66+$M$63*M66+$N$63*N66)/$O$63)*0.9</f>
        <v>80.040000000000006</v>
      </c>
      <c r="P66" s="51"/>
      <c r="Q66" s="52">
        <f t="shared" ref="Q66:Q70" si="4">P66*0.1</f>
        <v>0</v>
      </c>
      <c r="R66" s="52">
        <f>O66+Q66</f>
        <v>80.040000000000006</v>
      </c>
    </row>
    <row r="67" spans="1:18" ht="19.5" thickBot="1" x14ac:dyDescent="0.35">
      <c r="A67" s="7"/>
      <c r="B67" s="126">
        <v>3</v>
      </c>
      <c r="C67" s="101" t="s">
        <v>172</v>
      </c>
      <c r="D67" s="158"/>
      <c r="E67" s="165">
        <v>90</v>
      </c>
      <c r="F67" s="165">
        <v>74</v>
      </c>
      <c r="G67" s="165">
        <v>90</v>
      </c>
      <c r="H67" s="165">
        <v>76</v>
      </c>
      <c r="I67" s="159">
        <v>82</v>
      </c>
      <c r="J67" s="159">
        <v>82</v>
      </c>
      <c r="K67" s="165">
        <v>90</v>
      </c>
      <c r="L67" s="102"/>
      <c r="M67" s="102"/>
      <c r="N67" s="102"/>
      <c r="O67" s="103">
        <f t="shared" ref="O67:O70" si="5">((D67*$D$63+E67*$E$63+F67*$F$63+G67*$G$63+H67*$H$63+I67*$I$63+J67*$J$63+K67*$K$63+$L$63*L67+$M$63*M67+$N$63*N67)/$O$63)*0.9</f>
        <v>74.64</v>
      </c>
      <c r="P67" s="103"/>
      <c r="Q67" s="104">
        <f t="shared" si="4"/>
        <v>0</v>
      </c>
      <c r="R67" s="104">
        <f t="shared" ref="R67:R70" si="6">O67+Q67</f>
        <v>74.64</v>
      </c>
    </row>
    <row r="68" spans="1:18" ht="18.75" x14ac:dyDescent="0.3">
      <c r="A68" s="7"/>
      <c r="B68" s="53">
        <v>4</v>
      </c>
      <c r="C68" s="86" t="s">
        <v>173</v>
      </c>
      <c r="D68" s="168"/>
      <c r="E68" s="163">
        <v>90</v>
      </c>
      <c r="F68" s="163">
        <v>74</v>
      </c>
      <c r="G68" s="163">
        <v>90</v>
      </c>
      <c r="H68" s="163">
        <v>76</v>
      </c>
      <c r="I68" s="152">
        <v>82</v>
      </c>
      <c r="J68" s="152">
        <v>82</v>
      </c>
      <c r="K68" s="163">
        <v>90</v>
      </c>
      <c r="L68" s="55"/>
      <c r="M68" s="55"/>
      <c r="N68" s="55"/>
      <c r="O68" s="56">
        <f t="shared" si="5"/>
        <v>74.64</v>
      </c>
      <c r="P68" s="56"/>
      <c r="Q68" s="57">
        <f t="shared" si="4"/>
        <v>0</v>
      </c>
      <c r="R68" s="57">
        <f t="shared" si="6"/>
        <v>74.64</v>
      </c>
    </row>
    <row r="69" spans="1:18" ht="18.75" x14ac:dyDescent="0.3">
      <c r="A69" s="7"/>
      <c r="B69" s="106">
        <v>5</v>
      </c>
      <c r="C69" s="71" t="s">
        <v>174</v>
      </c>
      <c r="D69" s="150"/>
      <c r="E69" s="155">
        <v>74</v>
      </c>
      <c r="F69" s="145">
        <v>74</v>
      </c>
      <c r="G69" s="155">
        <v>75</v>
      </c>
      <c r="H69" s="145">
        <v>74</v>
      </c>
      <c r="I69" s="155">
        <v>75</v>
      </c>
      <c r="J69" s="145">
        <v>76</v>
      </c>
      <c r="K69" s="145">
        <v>80</v>
      </c>
      <c r="L69" s="50"/>
      <c r="M69" s="50"/>
      <c r="N69" s="50"/>
      <c r="O69" s="51">
        <f t="shared" si="5"/>
        <v>68.28</v>
      </c>
      <c r="P69" s="51"/>
      <c r="Q69" s="52">
        <f t="shared" si="4"/>
        <v>0</v>
      </c>
      <c r="R69" s="52">
        <f t="shared" si="6"/>
        <v>68.28</v>
      </c>
    </row>
    <row r="70" spans="1:18" ht="18.75" x14ac:dyDescent="0.3">
      <c r="A70" s="7"/>
      <c r="B70" s="53">
        <v>6</v>
      </c>
      <c r="C70" s="86" t="s">
        <v>175</v>
      </c>
      <c r="D70" s="151"/>
      <c r="E70" s="168">
        <v>74</v>
      </c>
      <c r="F70" s="152">
        <v>75</v>
      </c>
      <c r="G70" s="168">
        <v>75</v>
      </c>
      <c r="H70" s="152">
        <v>74</v>
      </c>
      <c r="I70" s="168">
        <v>75</v>
      </c>
      <c r="J70" s="152">
        <v>75</v>
      </c>
      <c r="K70" s="152">
        <v>80</v>
      </c>
      <c r="L70" s="55"/>
      <c r="M70" s="55"/>
      <c r="N70" s="55"/>
      <c r="O70" s="51">
        <f t="shared" si="5"/>
        <v>68.16</v>
      </c>
      <c r="P70" s="56"/>
      <c r="Q70" s="57">
        <f t="shared" si="4"/>
        <v>0</v>
      </c>
      <c r="R70" s="57">
        <f t="shared" si="6"/>
        <v>68.16</v>
      </c>
    </row>
    <row r="71" spans="1:18" ht="18.75" hidden="1" x14ac:dyDescent="0.3">
      <c r="A71" s="7"/>
      <c r="B71" s="106"/>
      <c r="C71" s="71"/>
      <c r="D71" s="155"/>
      <c r="E71" s="155"/>
      <c r="F71" s="145"/>
      <c r="G71" s="145"/>
      <c r="H71" s="145"/>
      <c r="I71" s="145"/>
      <c r="J71" s="145"/>
      <c r="K71" s="145"/>
      <c r="L71" s="55"/>
      <c r="M71" s="55"/>
      <c r="N71" s="55"/>
      <c r="O71" s="51"/>
      <c r="P71" s="56"/>
      <c r="Q71" s="52"/>
      <c r="R71" s="52"/>
    </row>
    <row r="72" spans="1:18" ht="18.75" hidden="1" x14ac:dyDescent="0.3">
      <c r="A72" s="7"/>
      <c r="B72" s="49"/>
      <c r="C72" s="86"/>
      <c r="D72" s="155"/>
      <c r="E72" s="155"/>
      <c r="F72" s="145"/>
      <c r="G72" s="145"/>
      <c r="H72" s="145"/>
      <c r="I72" s="145"/>
      <c r="J72" s="145"/>
      <c r="K72" s="145"/>
      <c r="L72" s="55"/>
      <c r="M72" s="55"/>
      <c r="N72" s="55"/>
      <c r="O72" s="51"/>
      <c r="P72" s="51"/>
      <c r="Q72" s="52"/>
      <c r="R72" s="52"/>
    </row>
    <row r="73" spans="1:18" ht="18.75" hidden="1" x14ac:dyDescent="0.3">
      <c r="A73" s="7"/>
      <c r="B73" s="106"/>
      <c r="C73" s="71"/>
      <c r="D73" s="153"/>
      <c r="E73" s="156"/>
      <c r="F73" s="156"/>
      <c r="G73" s="156"/>
      <c r="H73" s="156"/>
      <c r="I73" s="150"/>
      <c r="J73" s="150"/>
      <c r="K73" s="150"/>
      <c r="L73" s="93"/>
      <c r="M73" s="93"/>
      <c r="N73" s="93"/>
      <c r="O73" s="51"/>
      <c r="P73" s="157"/>
      <c r="Q73" s="52"/>
      <c r="R73" s="52"/>
    </row>
    <row r="74" spans="1:18" ht="18.75" hidden="1" x14ac:dyDescent="0.3">
      <c r="A74" s="7"/>
      <c r="B74" s="49"/>
      <c r="C74" s="71"/>
      <c r="D74" s="150"/>
      <c r="E74" s="156"/>
      <c r="F74" s="156"/>
      <c r="G74" s="156"/>
      <c r="H74" s="156"/>
      <c r="I74" s="150"/>
      <c r="J74" s="150"/>
      <c r="K74" s="150"/>
      <c r="L74" s="93"/>
      <c r="M74" s="93"/>
      <c r="N74" s="93"/>
      <c r="O74" s="51"/>
      <c r="P74" s="157"/>
      <c r="Q74" s="52"/>
      <c r="R74" s="52"/>
    </row>
    <row r="75" spans="1:18" ht="18.75" hidden="1" x14ac:dyDescent="0.3">
      <c r="A75" s="7"/>
      <c r="B75" s="106"/>
      <c r="C75" s="71"/>
      <c r="D75" s="150"/>
      <c r="E75" s="156"/>
      <c r="F75" s="156"/>
      <c r="G75" s="156"/>
      <c r="H75" s="156"/>
      <c r="I75" s="150"/>
      <c r="J75" s="150"/>
      <c r="K75" s="150"/>
      <c r="L75" s="93"/>
      <c r="M75" s="93"/>
      <c r="N75" s="93"/>
      <c r="O75" s="51"/>
      <c r="P75" s="157"/>
      <c r="Q75" s="52"/>
      <c r="R75" s="52"/>
    </row>
    <row r="76" spans="1:18" ht="18.75" hidden="1" x14ac:dyDescent="0.3">
      <c r="A76" s="7"/>
      <c r="B76" s="107"/>
      <c r="C76" s="71"/>
      <c r="D76" s="155"/>
      <c r="E76" s="145"/>
      <c r="F76" s="145"/>
      <c r="G76" s="145"/>
      <c r="H76" s="145"/>
      <c r="I76" s="155"/>
      <c r="J76" s="155"/>
      <c r="K76" s="155"/>
      <c r="L76" s="50"/>
      <c r="M76" s="50"/>
      <c r="N76" s="50"/>
      <c r="O76" s="51"/>
      <c r="P76" s="105"/>
      <c r="Q76" s="108"/>
      <c r="R76" s="108"/>
    </row>
    <row r="77" spans="1:18" ht="18.75" x14ac:dyDescent="0.3">
      <c r="C77" s="77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105"/>
      <c r="P77" s="35"/>
      <c r="Q77" s="32"/>
      <c r="R77" s="31"/>
    </row>
    <row r="78" spans="1:18" ht="15.75" x14ac:dyDescent="0.25">
      <c r="O78" s="33"/>
      <c r="P78" s="35"/>
      <c r="Q78" s="32"/>
      <c r="R78" s="31"/>
    </row>
    <row r="79" spans="1:18" ht="15.75" x14ac:dyDescent="0.25">
      <c r="A79" s="256" t="s">
        <v>131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256"/>
      <c r="R79" s="256"/>
    </row>
    <row r="80" spans="1:18" ht="15.75" x14ac:dyDescent="0.25">
      <c r="A80" s="148"/>
      <c r="B80" s="148"/>
      <c r="C80" s="148"/>
      <c r="D80" s="148"/>
      <c r="E80" s="148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</row>
    <row r="81" spans="1:18" ht="15.75" x14ac:dyDescent="0.25">
      <c r="A81" s="257" t="s">
        <v>9</v>
      </c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</row>
    <row r="82" spans="1:18" ht="15.75" x14ac:dyDescent="0.25">
      <c r="A82" s="249" t="s">
        <v>108</v>
      </c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</row>
    <row r="83" spans="1:18" ht="15.75" x14ac:dyDescent="0.25">
      <c r="A83" s="249"/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</row>
    <row r="84" spans="1:18" ht="15.75" x14ac:dyDescent="0.25">
      <c r="A84" s="249" t="s">
        <v>109</v>
      </c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</row>
    <row r="85" spans="1:18" ht="15.75" x14ac:dyDescent="0.25">
      <c r="A85" s="250"/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</row>
    <row r="86" spans="1:18" ht="15.75" x14ac:dyDescent="0.25">
      <c r="A86" s="250" t="s">
        <v>125</v>
      </c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</row>
    <row r="97" spans="1:18" ht="15.75" x14ac:dyDescent="0.25">
      <c r="A97" s="245" t="s">
        <v>0</v>
      </c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</row>
    <row r="98" spans="1:18" ht="15.75" x14ac:dyDescent="0.25">
      <c r="A98" s="245" t="s">
        <v>1</v>
      </c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</row>
    <row r="99" spans="1:18" ht="15.75" x14ac:dyDescent="0.25">
      <c r="A99" s="246" t="s">
        <v>56</v>
      </c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</row>
    <row r="100" spans="1:18" ht="15.75" x14ac:dyDescent="0.25">
      <c r="A100" s="247" t="s">
        <v>471</v>
      </c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</row>
    <row r="101" spans="1:18" ht="15.75" x14ac:dyDescent="0.25">
      <c r="A101" s="247" t="s">
        <v>112</v>
      </c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</row>
    <row r="102" spans="1:18" ht="15.75" x14ac:dyDescent="0.25">
      <c r="A102" s="259" t="s">
        <v>2</v>
      </c>
      <c r="B102" s="259"/>
      <c r="C102" s="259"/>
      <c r="D102" s="259"/>
      <c r="E102" s="259"/>
      <c r="F102" s="259"/>
      <c r="G102" s="259"/>
      <c r="H102" s="259"/>
      <c r="I102" s="259"/>
      <c r="J102" s="259"/>
      <c r="K102" s="259"/>
      <c r="L102" s="259"/>
      <c r="M102" s="259"/>
      <c r="N102" s="259"/>
      <c r="O102" s="259"/>
      <c r="P102" s="137"/>
    </row>
    <row r="103" spans="1:18" ht="132.75" customHeight="1" x14ac:dyDescent="0.25">
      <c r="A103" s="24"/>
      <c r="B103" s="248" t="s">
        <v>124</v>
      </c>
      <c r="C103" s="260"/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</row>
    <row r="104" spans="1:18" ht="18.75" x14ac:dyDescent="0.3">
      <c r="A104" s="22"/>
      <c r="B104" s="237" t="s">
        <v>11</v>
      </c>
      <c r="C104" s="237"/>
      <c r="D104" s="237"/>
      <c r="E104" s="237"/>
      <c r="F104" s="237"/>
      <c r="G104" s="237"/>
      <c r="H104" s="237"/>
      <c r="I104" s="237"/>
      <c r="J104" s="237"/>
      <c r="K104" s="237"/>
      <c r="L104" s="238" t="s">
        <v>126</v>
      </c>
      <c r="M104" s="238"/>
      <c r="N104" s="238"/>
      <c r="O104" s="43" t="s">
        <v>12</v>
      </c>
      <c r="P104" s="238" t="s">
        <v>127</v>
      </c>
      <c r="Q104" s="238"/>
      <c r="R104" s="238"/>
    </row>
    <row r="105" spans="1:18" ht="18.75" x14ac:dyDescent="0.3">
      <c r="A105" s="22"/>
      <c r="B105" s="239" t="s">
        <v>20</v>
      </c>
      <c r="C105" s="239"/>
      <c r="D105" s="239"/>
      <c r="E105" s="239"/>
      <c r="F105" s="239"/>
      <c r="G105" s="239"/>
      <c r="H105" s="239"/>
      <c r="I105" s="242">
        <v>1</v>
      </c>
      <c r="J105" s="242"/>
      <c r="K105" s="44" t="s">
        <v>19</v>
      </c>
      <c r="L105" s="44"/>
      <c r="M105" s="243" t="s">
        <v>13</v>
      </c>
      <c r="N105" s="243"/>
      <c r="O105" s="243"/>
      <c r="P105" s="244" t="s">
        <v>14</v>
      </c>
      <c r="Q105" s="244"/>
      <c r="R105" s="244"/>
    </row>
    <row r="106" spans="1:18" ht="18.75" x14ac:dyDescent="0.3">
      <c r="A106" s="22"/>
      <c r="B106" s="237" t="s">
        <v>16</v>
      </c>
      <c r="C106" s="237"/>
      <c r="D106" s="238" t="s">
        <v>29</v>
      </c>
      <c r="E106" s="238"/>
      <c r="F106" s="238"/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</row>
    <row r="107" spans="1:18" ht="18.75" x14ac:dyDescent="0.3">
      <c r="A107" s="22"/>
      <c r="B107" s="239" t="s">
        <v>15</v>
      </c>
      <c r="C107" s="239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</row>
    <row r="108" spans="1:18" ht="15.75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</row>
    <row r="109" spans="1:18" ht="15.75" x14ac:dyDescent="0.25">
      <c r="A109" s="36"/>
      <c r="B109" s="240" t="s">
        <v>22</v>
      </c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1"/>
      <c r="R109" s="21">
        <v>8</v>
      </c>
    </row>
    <row r="110" spans="1:18" ht="15.75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</row>
    <row r="111" spans="1:18" ht="15.75" x14ac:dyDescent="0.25">
      <c r="A111" s="4"/>
      <c r="B111" s="4"/>
      <c r="C111" s="4"/>
      <c r="D111" s="234" t="s">
        <v>6</v>
      </c>
      <c r="E111" s="235"/>
      <c r="F111" s="235"/>
      <c r="G111" s="235"/>
      <c r="H111" s="235"/>
      <c r="I111" s="235"/>
      <c r="J111" s="235"/>
      <c r="K111" s="235"/>
      <c r="L111" s="235"/>
      <c r="M111" s="235"/>
      <c r="N111" s="236"/>
      <c r="O111" s="8"/>
      <c r="P111" s="240" t="s">
        <v>23</v>
      </c>
      <c r="Q111" s="241"/>
      <c r="R111" s="21">
        <f>IF($R$109=2,1,ROUNDDOWN(R109*0.4,0))</f>
        <v>3</v>
      </c>
    </row>
    <row r="112" spans="1:18" ht="132" customHeight="1" x14ac:dyDescent="0.25">
      <c r="A112" s="5"/>
      <c r="B112" s="134"/>
      <c r="C112" s="133" t="s">
        <v>177</v>
      </c>
      <c r="D112" s="40"/>
      <c r="E112" s="40" t="s">
        <v>159</v>
      </c>
      <c r="F112" s="40" t="s">
        <v>160</v>
      </c>
      <c r="G112" s="40" t="s">
        <v>161</v>
      </c>
      <c r="H112" s="40" t="s">
        <v>163</v>
      </c>
      <c r="I112" s="40" t="s">
        <v>162</v>
      </c>
      <c r="J112" s="40" t="s">
        <v>72</v>
      </c>
      <c r="K112" s="40" t="s">
        <v>179</v>
      </c>
      <c r="L112" s="40"/>
      <c r="M112" s="14"/>
      <c r="N112" s="15"/>
      <c r="O112" s="12"/>
      <c r="P112" s="12"/>
    </row>
    <row r="113" spans="1:18" x14ac:dyDescent="0.25">
      <c r="A113" s="5"/>
      <c r="B113" s="251"/>
      <c r="C113" s="251"/>
      <c r="D113" s="234" t="s">
        <v>7</v>
      </c>
      <c r="E113" s="235"/>
      <c r="F113" s="235"/>
      <c r="G113" s="235"/>
      <c r="H113" s="235"/>
      <c r="I113" s="235"/>
      <c r="J113" s="235"/>
      <c r="K113" s="235"/>
      <c r="L113" s="235"/>
      <c r="M113" s="235"/>
      <c r="N113" s="236"/>
      <c r="O113" s="13" t="s">
        <v>8</v>
      </c>
      <c r="P113" s="30"/>
    </row>
    <row r="114" spans="1:18" x14ac:dyDescent="0.25">
      <c r="A114" s="5"/>
      <c r="B114" s="252"/>
      <c r="C114" s="252"/>
      <c r="D114" s="11"/>
      <c r="E114" s="6">
        <v>1</v>
      </c>
      <c r="F114" s="6">
        <v>1</v>
      </c>
      <c r="G114" s="6">
        <v>1</v>
      </c>
      <c r="H114" s="6">
        <v>3</v>
      </c>
      <c r="I114" s="6">
        <v>3</v>
      </c>
      <c r="J114" s="6">
        <v>3</v>
      </c>
      <c r="K114" s="6">
        <v>3</v>
      </c>
      <c r="L114" s="6"/>
      <c r="M114" s="6"/>
      <c r="N114" s="6"/>
      <c r="O114" s="16">
        <f>SUM(D$114:N$114)</f>
        <v>15</v>
      </c>
      <c r="P114" s="29"/>
    </row>
    <row r="115" spans="1:18" ht="48" x14ac:dyDescent="0.25">
      <c r="A115" s="17"/>
      <c r="B115" s="144" t="s">
        <v>3</v>
      </c>
      <c r="C115" s="144" t="s">
        <v>4</v>
      </c>
      <c r="D115" s="253" t="s">
        <v>5</v>
      </c>
      <c r="E115" s="254"/>
      <c r="F115" s="254"/>
      <c r="G115" s="254"/>
      <c r="H115" s="254"/>
      <c r="I115" s="254"/>
      <c r="J115" s="254"/>
      <c r="K115" s="254"/>
      <c r="L115" s="254"/>
      <c r="M115" s="254"/>
      <c r="N115" s="255"/>
      <c r="O115" s="28" t="s">
        <v>17</v>
      </c>
      <c r="P115" s="28" t="s">
        <v>21</v>
      </c>
      <c r="Q115" s="28" t="s">
        <v>18</v>
      </c>
      <c r="R115" s="28" t="s">
        <v>10</v>
      </c>
    </row>
    <row r="116" spans="1:18" ht="18.75" x14ac:dyDescent="0.3">
      <c r="A116" s="7"/>
      <c r="B116" s="106">
        <v>1</v>
      </c>
      <c r="C116" s="71" t="s">
        <v>178</v>
      </c>
      <c r="D116" s="155"/>
      <c r="E116" s="155">
        <v>100</v>
      </c>
      <c r="F116" s="155">
        <v>99</v>
      </c>
      <c r="G116" s="153">
        <v>92</v>
      </c>
      <c r="H116" s="153">
        <v>90</v>
      </c>
      <c r="I116" s="155">
        <v>80</v>
      </c>
      <c r="J116" s="155">
        <v>100</v>
      </c>
      <c r="K116" s="145">
        <v>95</v>
      </c>
      <c r="L116" s="50"/>
      <c r="M116" s="50"/>
      <c r="N116" s="50"/>
      <c r="O116" s="51">
        <f>((D116*$D$114+E116*$E$114+F116*$F$114+G116*$G$114+H116*$H$114+I116*$I$114+J116*$J$114+K116*$K$114+$L$114*L116+$M$114*M116+$N$114*N116)/$O$114)*0.9</f>
        <v>83.160000000000011</v>
      </c>
      <c r="P116" s="51">
        <v>3</v>
      </c>
      <c r="Q116" s="52">
        <f>P116*0.1</f>
        <v>0.30000000000000004</v>
      </c>
      <c r="R116" s="52">
        <f>O116+Q116</f>
        <v>83.460000000000008</v>
      </c>
    </row>
    <row r="117" spans="1:18" ht="18.75" x14ac:dyDescent="0.3">
      <c r="A117" s="7"/>
      <c r="B117" s="49">
        <v>2</v>
      </c>
      <c r="C117" s="71" t="s">
        <v>180</v>
      </c>
      <c r="D117" s="161"/>
      <c r="E117" s="155">
        <v>92</v>
      </c>
      <c r="F117" s="155">
        <v>92</v>
      </c>
      <c r="G117" s="153">
        <v>92</v>
      </c>
      <c r="H117" s="155">
        <v>92</v>
      </c>
      <c r="I117" s="155">
        <v>92</v>
      </c>
      <c r="J117" s="155">
        <v>92</v>
      </c>
      <c r="K117" s="145">
        <v>92</v>
      </c>
      <c r="L117" s="50"/>
      <c r="M117" s="50"/>
      <c r="N117" s="50"/>
      <c r="O117" s="51">
        <f t="shared" ref="O117:O123" si="7">((D117*$D$114+E117*$E$114+F117*$F$114+G117*$G$114+H117*$H$114+I117*$I$114+J117*$J$114+K117*$K$114+$L$114*L117+$M$114*M117+$N$114*N117)/$O$114)*0.9</f>
        <v>82.8</v>
      </c>
      <c r="P117" s="51"/>
      <c r="Q117" s="52">
        <f t="shared" ref="Q117:Q123" si="8">P117*0.1</f>
        <v>0</v>
      </c>
      <c r="R117" s="52">
        <f t="shared" ref="R117:R123" si="9">O117+Q117</f>
        <v>82.8</v>
      </c>
    </row>
    <row r="118" spans="1:18" ht="19.5" thickBot="1" x14ac:dyDescent="0.35">
      <c r="A118" s="7"/>
      <c r="B118" s="109">
        <v>3</v>
      </c>
      <c r="C118" s="101" t="s">
        <v>181</v>
      </c>
      <c r="D118" s="179"/>
      <c r="E118" s="165">
        <v>92</v>
      </c>
      <c r="F118" s="165">
        <v>92</v>
      </c>
      <c r="G118" s="180">
        <v>92</v>
      </c>
      <c r="H118" s="165">
        <v>92</v>
      </c>
      <c r="I118" s="165">
        <v>92</v>
      </c>
      <c r="J118" s="165">
        <v>92</v>
      </c>
      <c r="K118" s="159">
        <v>92</v>
      </c>
      <c r="L118" s="102"/>
      <c r="M118" s="102"/>
      <c r="N118" s="102"/>
      <c r="O118" s="103">
        <f t="shared" si="7"/>
        <v>82.8</v>
      </c>
      <c r="P118" s="103"/>
      <c r="Q118" s="104">
        <f t="shared" si="8"/>
        <v>0</v>
      </c>
      <c r="R118" s="104">
        <f t="shared" si="9"/>
        <v>82.8</v>
      </c>
    </row>
    <row r="119" spans="1:18" ht="18.75" x14ac:dyDescent="0.3">
      <c r="A119" s="7"/>
      <c r="B119" s="53">
        <v>4</v>
      </c>
      <c r="C119" s="86" t="s">
        <v>182</v>
      </c>
      <c r="D119" s="163"/>
      <c r="E119" s="168">
        <v>90</v>
      </c>
      <c r="F119" s="168">
        <v>90</v>
      </c>
      <c r="G119" s="176">
        <v>90</v>
      </c>
      <c r="H119" s="168">
        <v>90</v>
      </c>
      <c r="I119" s="168">
        <v>90</v>
      </c>
      <c r="J119" s="168">
        <v>90</v>
      </c>
      <c r="K119" s="152">
        <v>90</v>
      </c>
      <c r="L119" s="55"/>
      <c r="M119" s="55"/>
      <c r="N119" s="55"/>
      <c r="O119" s="56">
        <f t="shared" si="7"/>
        <v>81</v>
      </c>
      <c r="P119" s="56"/>
      <c r="Q119" s="57">
        <f t="shared" si="8"/>
        <v>0</v>
      </c>
      <c r="R119" s="57">
        <f t="shared" si="9"/>
        <v>81</v>
      </c>
    </row>
    <row r="120" spans="1:18" ht="18.75" x14ac:dyDescent="0.3">
      <c r="A120" s="7"/>
      <c r="B120" s="49">
        <v>5</v>
      </c>
      <c r="C120" s="71" t="s">
        <v>183</v>
      </c>
      <c r="D120" s="161"/>
      <c r="E120" s="155">
        <v>100</v>
      </c>
      <c r="F120" s="155">
        <v>95</v>
      </c>
      <c r="G120" s="153">
        <v>90</v>
      </c>
      <c r="H120" s="155">
        <v>78</v>
      </c>
      <c r="I120" s="155">
        <v>77</v>
      </c>
      <c r="J120" s="155">
        <v>76</v>
      </c>
      <c r="K120" s="145">
        <v>95</v>
      </c>
      <c r="L120" s="50"/>
      <c r="M120" s="50"/>
      <c r="N120" s="50"/>
      <c r="O120" s="51">
        <f t="shared" si="7"/>
        <v>75.78</v>
      </c>
      <c r="P120" s="51"/>
      <c r="Q120" s="52">
        <f t="shared" si="8"/>
        <v>0</v>
      </c>
      <c r="R120" s="52">
        <f t="shared" si="9"/>
        <v>75.78</v>
      </c>
    </row>
    <row r="121" spans="1:18" ht="18.75" x14ac:dyDescent="0.3">
      <c r="A121" s="7"/>
      <c r="B121" s="49">
        <v>6</v>
      </c>
      <c r="C121" s="71" t="s">
        <v>184</v>
      </c>
      <c r="D121" s="155"/>
      <c r="E121" s="161">
        <v>82</v>
      </c>
      <c r="F121" s="161">
        <v>82</v>
      </c>
      <c r="G121" s="177">
        <v>82</v>
      </c>
      <c r="H121" s="161">
        <v>82</v>
      </c>
      <c r="I121" s="161">
        <v>82</v>
      </c>
      <c r="J121" s="161">
        <v>82</v>
      </c>
      <c r="K121" s="145">
        <v>86</v>
      </c>
      <c r="L121" s="50"/>
      <c r="M121" s="50"/>
      <c r="N121" s="50"/>
      <c r="O121" s="51">
        <f t="shared" si="7"/>
        <v>74.52</v>
      </c>
      <c r="P121" s="51"/>
      <c r="Q121" s="52">
        <f t="shared" si="8"/>
        <v>0</v>
      </c>
      <c r="R121" s="52">
        <f t="shared" si="9"/>
        <v>74.52</v>
      </c>
    </row>
    <row r="122" spans="1:18" ht="18.75" x14ac:dyDescent="0.3">
      <c r="A122" s="7"/>
      <c r="B122" s="53">
        <v>7</v>
      </c>
      <c r="C122" s="86" t="s">
        <v>185</v>
      </c>
      <c r="D122" s="163"/>
      <c r="E122" s="163">
        <v>82</v>
      </c>
      <c r="F122" s="163">
        <v>82</v>
      </c>
      <c r="G122" s="178">
        <v>82</v>
      </c>
      <c r="H122" s="163">
        <v>80</v>
      </c>
      <c r="I122" s="163">
        <v>82</v>
      </c>
      <c r="J122" s="163">
        <v>82</v>
      </c>
      <c r="K122" s="152">
        <v>82</v>
      </c>
      <c r="L122" s="55"/>
      <c r="M122" s="55"/>
      <c r="N122" s="55"/>
      <c r="O122" s="51">
        <f t="shared" si="7"/>
        <v>73.44</v>
      </c>
      <c r="P122" s="56"/>
      <c r="Q122" s="57">
        <f t="shared" si="8"/>
        <v>0</v>
      </c>
      <c r="R122" s="57">
        <f t="shared" si="9"/>
        <v>73.44</v>
      </c>
    </row>
    <row r="123" spans="1:18" ht="18.75" x14ac:dyDescent="0.3">
      <c r="A123" s="7"/>
      <c r="B123" s="49">
        <v>8</v>
      </c>
      <c r="C123" s="71" t="s">
        <v>186</v>
      </c>
      <c r="D123" s="160"/>
      <c r="E123" s="155">
        <v>76</v>
      </c>
      <c r="F123" s="155">
        <v>74</v>
      </c>
      <c r="G123" s="153">
        <v>82</v>
      </c>
      <c r="H123" s="153">
        <v>87</v>
      </c>
      <c r="I123" s="155">
        <v>80</v>
      </c>
      <c r="J123" s="155">
        <v>69</v>
      </c>
      <c r="K123" s="145">
        <v>75</v>
      </c>
      <c r="L123" s="50"/>
      <c r="M123" s="50"/>
      <c r="N123" s="50"/>
      <c r="O123" s="51">
        <f t="shared" si="7"/>
        <v>69.900000000000006</v>
      </c>
      <c r="P123" s="51"/>
      <c r="Q123" s="52">
        <f t="shared" si="8"/>
        <v>0</v>
      </c>
      <c r="R123" s="52">
        <f t="shared" si="9"/>
        <v>69.900000000000006</v>
      </c>
    </row>
    <row r="124" spans="1:18" ht="18.75" hidden="1" x14ac:dyDescent="0.3">
      <c r="A124" s="7"/>
      <c r="B124" s="49"/>
      <c r="C124" s="71"/>
      <c r="D124" s="160"/>
      <c r="E124" s="160"/>
      <c r="F124" s="156"/>
      <c r="G124" s="156"/>
      <c r="H124" s="161"/>
      <c r="I124" s="156"/>
      <c r="J124" s="161"/>
      <c r="K124" s="161"/>
      <c r="L124" s="50"/>
      <c r="M124" s="50"/>
      <c r="N124" s="50"/>
      <c r="O124" s="51"/>
      <c r="P124" s="51"/>
      <c r="Q124" s="52"/>
      <c r="R124" s="52"/>
    </row>
    <row r="125" spans="1:18" ht="18.75" hidden="1" x14ac:dyDescent="0.3">
      <c r="A125" s="7"/>
      <c r="B125" s="49"/>
      <c r="C125" s="71"/>
      <c r="D125" s="161"/>
      <c r="E125" s="161"/>
      <c r="F125" s="156"/>
      <c r="G125" s="156"/>
      <c r="H125" s="161"/>
      <c r="I125" s="156"/>
      <c r="J125" s="161"/>
      <c r="K125" s="161"/>
      <c r="L125" s="50"/>
      <c r="M125" s="50"/>
      <c r="N125" s="50"/>
      <c r="O125" s="51"/>
      <c r="P125" s="51"/>
      <c r="Q125" s="52"/>
      <c r="R125" s="52"/>
    </row>
    <row r="126" spans="1:18" ht="18.75" hidden="1" x14ac:dyDescent="0.3">
      <c r="A126" s="7"/>
      <c r="B126" s="49"/>
      <c r="C126" s="71"/>
      <c r="D126" s="161"/>
      <c r="E126" s="161"/>
      <c r="F126" s="156"/>
      <c r="G126" s="156"/>
      <c r="H126" s="161"/>
      <c r="I126" s="156"/>
      <c r="J126" s="161"/>
      <c r="K126" s="161"/>
      <c r="L126" s="50"/>
      <c r="M126" s="50"/>
      <c r="N126" s="50"/>
      <c r="O126" s="51"/>
      <c r="P126" s="51"/>
      <c r="Q126" s="52"/>
      <c r="R126" s="52"/>
    </row>
    <row r="127" spans="1:18" ht="18.75" hidden="1" x14ac:dyDescent="0.3">
      <c r="A127" s="7"/>
      <c r="B127" s="67"/>
      <c r="C127" s="77"/>
      <c r="D127" s="163"/>
      <c r="E127" s="163"/>
      <c r="F127" s="152"/>
      <c r="G127" s="152"/>
      <c r="H127" s="163"/>
      <c r="I127" s="164"/>
      <c r="J127" s="163"/>
      <c r="K127" s="163"/>
      <c r="L127" s="55"/>
      <c r="M127" s="55"/>
      <c r="N127" s="55"/>
      <c r="O127" s="56"/>
      <c r="P127" s="56"/>
      <c r="Q127" s="57"/>
      <c r="R127" s="57"/>
    </row>
    <row r="128" spans="1:18" ht="19.5" hidden="1" thickBot="1" x14ac:dyDescent="0.35">
      <c r="A128" s="7"/>
      <c r="B128" s="67"/>
      <c r="C128" s="101"/>
      <c r="D128" s="155"/>
      <c r="E128" s="155"/>
      <c r="F128" s="145"/>
      <c r="G128" s="145"/>
      <c r="H128" s="155"/>
      <c r="I128" s="156"/>
      <c r="J128" s="155"/>
      <c r="K128" s="155"/>
      <c r="L128" s="50"/>
      <c r="M128" s="50"/>
      <c r="N128" s="50"/>
      <c r="O128" s="51"/>
      <c r="P128" s="51"/>
      <c r="Q128" s="52"/>
      <c r="R128" s="52"/>
    </row>
    <row r="129" spans="1:18" ht="18.75" x14ac:dyDescent="0.3">
      <c r="C129" s="77"/>
      <c r="D129" s="98"/>
      <c r="E129" s="98"/>
      <c r="F129" s="98"/>
      <c r="G129" s="98"/>
      <c r="H129" s="98"/>
      <c r="I129" s="98"/>
      <c r="J129" s="98"/>
      <c r="K129" s="98"/>
      <c r="L129" s="98"/>
      <c r="O129" s="33"/>
      <c r="P129" s="35"/>
      <c r="Q129" s="32"/>
      <c r="R129" s="31"/>
    </row>
    <row r="130" spans="1:18" ht="15.75" x14ac:dyDescent="0.25">
      <c r="O130" s="33"/>
      <c r="P130" s="35"/>
      <c r="Q130" s="32"/>
      <c r="R130" s="31"/>
    </row>
    <row r="131" spans="1:18" ht="15.75" x14ac:dyDescent="0.25">
      <c r="A131" s="256" t="s">
        <v>131</v>
      </c>
      <c r="B131" s="256"/>
      <c r="C131" s="256"/>
      <c r="D131" s="256"/>
      <c r="E131" s="256"/>
      <c r="F131" s="256"/>
      <c r="G131" s="256"/>
      <c r="H131" s="256"/>
      <c r="I131" s="256"/>
      <c r="J131" s="256"/>
      <c r="K131" s="256"/>
      <c r="L131" s="256"/>
      <c r="M131" s="256"/>
      <c r="N131" s="256"/>
      <c r="O131" s="256"/>
      <c r="P131" s="256"/>
      <c r="Q131" s="256"/>
      <c r="R131" s="256"/>
    </row>
    <row r="132" spans="1:18" ht="15.75" x14ac:dyDescent="0.25">
      <c r="A132" s="148"/>
      <c r="B132" s="148"/>
      <c r="C132" s="148"/>
      <c r="D132" s="148"/>
      <c r="E132" s="148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</row>
    <row r="133" spans="1:18" ht="15.75" x14ac:dyDescent="0.25">
      <c r="A133" s="257" t="s">
        <v>9</v>
      </c>
      <c r="B133" s="257"/>
      <c r="C133" s="257"/>
      <c r="D133" s="257"/>
      <c r="E133" s="257"/>
      <c r="F133" s="257"/>
      <c r="G133" s="257"/>
      <c r="H133" s="257"/>
      <c r="I133" s="257"/>
      <c r="J133" s="257"/>
      <c r="K133" s="257"/>
      <c r="L133" s="257"/>
      <c r="M133" s="257"/>
      <c r="N133" s="257"/>
      <c r="O133" s="257"/>
      <c r="P133" s="257"/>
      <c r="Q133" s="257"/>
      <c r="R133" s="257"/>
    </row>
    <row r="134" spans="1:18" ht="15.75" x14ac:dyDescent="0.25">
      <c r="A134" s="249" t="s">
        <v>108</v>
      </c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  <c r="R134" s="249"/>
    </row>
    <row r="135" spans="1:18" ht="15.75" x14ac:dyDescent="0.25">
      <c r="A135" s="249"/>
      <c r="B135" s="249"/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  <c r="R135" s="249"/>
    </row>
    <row r="136" spans="1:18" ht="15.75" x14ac:dyDescent="0.25">
      <c r="A136" s="249" t="s">
        <v>109</v>
      </c>
      <c r="B136" s="249"/>
      <c r="C136" s="249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</row>
    <row r="137" spans="1:18" ht="15.75" x14ac:dyDescent="0.25">
      <c r="A137" s="250"/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</row>
    <row r="138" spans="1:18" ht="15.75" x14ac:dyDescent="0.25">
      <c r="A138" s="250" t="s">
        <v>125</v>
      </c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</row>
    <row r="149" spans="1:18" ht="15.75" x14ac:dyDescent="0.25">
      <c r="A149" s="245" t="s">
        <v>0</v>
      </c>
      <c r="B149" s="245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  <c r="R149" s="245"/>
    </row>
    <row r="150" spans="1:18" ht="15.75" x14ac:dyDescent="0.25">
      <c r="A150" s="245" t="s">
        <v>1</v>
      </c>
      <c r="B150" s="245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</row>
    <row r="151" spans="1:18" ht="15.75" x14ac:dyDescent="0.25">
      <c r="A151" s="246" t="s">
        <v>56</v>
      </c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</row>
    <row r="152" spans="1:18" ht="15.75" x14ac:dyDescent="0.25">
      <c r="A152" s="247" t="s">
        <v>472</v>
      </c>
      <c r="B152" s="247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</row>
    <row r="153" spans="1:18" ht="15.75" x14ac:dyDescent="0.25">
      <c r="A153" s="247" t="s">
        <v>112</v>
      </c>
      <c r="B153" s="247"/>
      <c r="C153" s="247"/>
      <c r="D153" s="247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</row>
    <row r="154" spans="1:18" ht="15.75" x14ac:dyDescent="0.25">
      <c r="A154" s="259" t="s">
        <v>2</v>
      </c>
      <c r="B154" s="259"/>
      <c r="C154" s="259"/>
      <c r="D154" s="259"/>
      <c r="E154" s="259"/>
      <c r="F154" s="259"/>
      <c r="G154" s="259"/>
      <c r="H154" s="259"/>
      <c r="I154" s="259"/>
      <c r="J154" s="259"/>
      <c r="K154" s="259"/>
      <c r="L154" s="259"/>
      <c r="M154" s="259"/>
      <c r="N154" s="259"/>
      <c r="O154" s="259"/>
      <c r="P154" s="137"/>
    </row>
    <row r="155" spans="1:18" ht="134.25" customHeight="1" x14ac:dyDescent="0.25">
      <c r="A155" s="24"/>
      <c r="B155" s="248" t="s">
        <v>124</v>
      </c>
      <c r="C155" s="260"/>
      <c r="D155" s="260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</row>
    <row r="156" spans="1:18" ht="18.75" x14ac:dyDescent="0.3">
      <c r="A156" s="22"/>
      <c r="B156" s="237" t="s">
        <v>11</v>
      </c>
      <c r="C156" s="237"/>
      <c r="D156" s="237"/>
      <c r="E156" s="237"/>
      <c r="F156" s="237"/>
      <c r="G156" s="237"/>
      <c r="H156" s="237"/>
      <c r="I156" s="237"/>
      <c r="J156" s="237"/>
      <c r="K156" s="237"/>
      <c r="L156" s="238" t="s">
        <v>126</v>
      </c>
      <c r="M156" s="238"/>
      <c r="N156" s="238"/>
      <c r="O156" s="43" t="s">
        <v>12</v>
      </c>
      <c r="P156" s="238" t="s">
        <v>127</v>
      </c>
      <c r="Q156" s="238"/>
      <c r="R156" s="238"/>
    </row>
    <row r="157" spans="1:18" ht="18.75" x14ac:dyDescent="0.3">
      <c r="A157" s="22"/>
      <c r="B157" s="239" t="s">
        <v>20</v>
      </c>
      <c r="C157" s="239"/>
      <c r="D157" s="239"/>
      <c r="E157" s="239"/>
      <c r="F157" s="239"/>
      <c r="G157" s="239"/>
      <c r="H157" s="239"/>
      <c r="I157" s="242">
        <v>1</v>
      </c>
      <c r="J157" s="242"/>
      <c r="K157" s="44" t="s">
        <v>19</v>
      </c>
      <c r="L157" s="44"/>
      <c r="M157" s="243" t="s">
        <v>13</v>
      </c>
      <c r="N157" s="243"/>
      <c r="O157" s="243"/>
      <c r="P157" s="244" t="s">
        <v>14</v>
      </c>
      <c r="Q157" s="244"/>
      <c r="R157" s="244"/>
    </row>
    <row r="158" spans="1:18" ht="18.75" x14ac:dyDescent="0.3">
      <c r="A158" s="22"/>
      <c r="B158" s="237" t="s">
        <v>16</v>
      </c>
      <c r="C158" s="237"/>
      <c r="D158" s="238" t="s">
        <v>28</v>
      </c>
      <c r="E158" s="238"/>
      <c r="F158" s="238"/>
      <c r="G158" s="238"/>
      <c r="H158" s="238"/>
      <c r="I158" s="238"/>
      <c r="J158" s="238"/>
      <c r="K158" s="238"/>
      <c r="L158" s="238"/>
      <c r="M158" s="238"/>
      <c r="N158" s="238"/>
      <c r="O158" s="238"/>
      <c r="P158" s="238"/>
      <c r="Q158" s="238"/>
      <c r="R158" s="238"/>
    </row>
    <row r="159" spans="1:18" ht="18.75" x14ac:dyDescent="0.3">
      <c r="A159" s="22"/>
      <c r="B159" s="239" t="s">
        <v>15</v>
      </c>
      <c r="C159" s="239"/>
      <c r="D159" s="258"/>
      <c r="E159" s="258"/>
      <c r="F159" s="258"/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/>
    </row>
    <row r="160" spans="1:18" ht="15.75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</row>
    <row r="161" spans="1:18" ht="15.75" x14ac:dyDescent="0.25">
      <c r="A161" s="36"/>
      <c r="B161" s="240" t="s">
        <v>22</v>
      </c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1"/>
      <c r="R161" s="21">
        <v>4</v>
      </c>
    </row>
    <row r="162" spans="1:18" ht="15.75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</row>
    <row r="163" spans="1:18" ht="15.75" x14ac:dyDescent="0.25">
      <c r="A163" s="4"/>
      <c r="B163" s="4"/>
      <c r="C163" s="4"/>
      <c r="D163" s="234" t="s">
        <v>6</v>
      </c>
      <c r="E163" s="235"/>
      <c r="F163" s="235"/>
      <c r="G163" s="235"/>
      <c r="H163" s="235"/>
      <c r="I163" s="235"/>
      <c r="J163" s="235"/>
      <c r="K163" s="235"/>
      <c r="L163" s="235"/>
      <c r="M163" s="235"/>
      <c r="N163" s="236"/>
      <c r="O163" s="8"/>
      <c r="P163" s="240" t="s">
        <v>23</v>
      </c>
      <c r="Q163" s="241"/>
      <c r="R163" s="21">
        <f>IF($R$161=2,1,ROUNDDOWN(R161*0.4,0))</f>
        <v>1</v>
      </c>
    </row>
    <row r="164" spans="1:18" ht="141" customHeight="1" x14ac:dyDescent="0.25">
      <c r="A164" s="5"/>
      <c r="B164" s="134"/>
      <c r="C164" s="133" t="s">
        <v>187</v>
      </c>
      <c r="D164" s="40"/>
      <c r="E164" s="40" t="s">
        <v>161</v>
      </c>
      <c r="F164" s="40" t="s">
        <v>189</v>
      </c>
      <c r="G164" s="40" t="s">
        <v>160</v>
      </c>
      <c r="H164" s="40" t="s">
        <v>162</v>
      </c>
      <c r="I164" s="40" t="s">
        <v>190</v>
      </c>
      <c r="J164" s="40" t="s">
        <v>163</v>
      </c>
      <c r="K164" s="40" t="s">
        <v>26</v>
      </c>
      <c r="L164" s="40"/>
      <c r="M164" s="14"/>
      <c r="N164" s="15"/>
      <c r="O164" s="12"/>
      <c r="P164" s="12"/>
    </row>
    <row r="165" spans="1:18" x14ac:dyDescent="0.25">
      <c r="A165" s="5"/>
      <c r="B165" s="251"/>
      <c r="C165" s="251"/>
      <c r="D165" s="234" t="s">
        <v>7</v>
      </c>
      <c r="E165" s="235"/>
      <c r="F165" s="235"/>
      <c r="G165" s="235"/>
      <c r="H165" s="235"/>
      <c r="I165" s="235"/>
      <c r="J165" s="235"/>
      <c r="K165" s="235"/>
      <c r="L165" s="235"/>
      <c r="M165" s="235"/>
      <c r="N165" s="236"/>
      <c r="O165" s="13" t="s">
        <v>8</v>
      </c>
      <c r="P165" s="30"/>
    </row>
    <row r="166" spans="1:18" x14ac:dyDescent="0.25">
      <c r="A166" s="5"/>
      <c r="B166" s="252"/>
      <c r="C166" s="252"/>
      <c r="D166" s="11"/>
      <c r="E166" s="6">
        <v>1</v>
      </c>
      <c r="F166" s="6">
        <v>1</v>
      </c>
      <c r="G166" s="6">
        <v>1</v>
      </c>
      <c r="H166" s="6">
        <v>3</v>
      </c>
      <c r="I166" s="6">
        <v>3</v>
      </c>
      <c r="J166" s="6">
        <v>3</v>
      </c>
      <c r="K166" s="6">
        <v>3</v>
      </c>
      <c r="L166" s="6"/>
      <c r="M166" s="6"/>
      <c r="N166" s="6"/>
      <c r="O166" s="16">
        <f>SUM(D$166:N$166)</f>
        <v>15</v>
      </c>
      <c r="P166" s="29"/>
    </row>
    <row r="167" spans="1:18" ht="48" x14ac:dyDescent="0.25">
      <c r="A167" s="17"/>
      <c r="B167" s="144" t="s">
        <v>3</v>
      </c>
      <c r="C167" s="144" t="s">
        <v>4</v>
      </c>
      <c r="D167" s="253" t="s">
        <v>5</v>
      </c>
      <c r="E167" s="254"/>
      <c r="F167" s="254"/>
      <c r="G167" s="254"/>
      <c r="H167" s="254"/>
      <c r="I167" s="254"/>
      <c r="J167" s="254"/>
      <c r="K167" s="254"/>
      <c r="L167" s="254"/>
      <c r="M167" s="254"/>
      <c r="N167" s="255"/>
      <c r="O167" s="28" t="s">
        <v>17</v>
      </c>
      <c r="P167" s="28" t="s">
        <v>21</v>
      </c>
      <c r="Q167" s="28" t="s">
        <v>18</v>
      </c>
      <c r="R167" s="28" t="s">
        <v>10</v>
      </c>
    </row>
    <row r="168" spans="1:18" ht="19.5" thickBot="1" x14ac:dyDescent="0.35">
      <c r="A168" s="7"/>
      <c r="B168" s="109">
        <v>1</v>
      </c>
      <c r="C168" s="112" t="s">
        <v>193</v>
      </c>
      <c r="D168" s="166"/>
      <c r="E168" s="165">
        <v>85</v>
      </c>
      <c r="F168" s="165">
        <v>80</v>
      </c>
      <c r="G168" s="159">
        <v>74</v>
      </c>
      <c r="H168" s="165">
        <v>80</v>
      </c>
      <c r="I168" s="159">
        <v>90</v>
      </c>
      <c r="J168" s="159">
        <v>90</v>
      </c>
      <c r="K168" s="165">
        <v>90</v>
      </c>
      <c r="L168" s="113"/>
      <c r="M168" s="112"/>
      <c r="N168" s="112"/>
      <c r="O168" s="103">
        <f>((D168*$D$166+E168*$E$166+F168*$F$166+G168*$G$166+H168*$H$166+I168*$I$166+J168*$J$166+K168*$K$166+$L$166*L168+$M$166*M168+$N$166*N168)/$O$166)*0.9</f>
        <v>77.34</v>
      </c>
      <c r="P168" s="103">
        <v>30</v>
      </c>
      <c r="Q168" s="104">
        <f t="shared" ref="Q168:Q171" si="10">P168*0.1</f>
        <v>3</v>
      </c>
      <c r="R168" s="104">
        <f>O168+Q168</f>
        <v>80.34</v>
      </c>
    </row>
    <row r="169" spans="1:18" ht="18.75" x14ac:dyDescent="0.3">
      <c r="A169" s="7"/>
      <c r="B169" s="53">
        <v>2</v>
      </c>
      <c r="C169" s="85" t="s">
        <v>192</v>
      </c>
      <c r="D169" s="164"/>
      <c r="E169" s="168">
        <v>90</v>
      </c>
      <c r="F169" s="168">
        <v>75</v>
      </c>
      <c r="G169" s="152">
        <v>92</v>
      </c>
      <c r="H169" s="168">
        <v>80</v>
      </c>
      <c r="I169" s="152">
        <v>92</v>
      </c>
      <c r="J169" s="152">
        <v>85</v>
      </c>
      <c r="K169" s="168">
        <v>86</v>
      </c>
      <c r="L169" s="169"/>
      <c r="M169" s="85"/>
      <c r="N169" s="85"/>
      <c r="O169" s="95">
        <f t="shared" ref="O169:O171" si="11">((D169*$D$166+E169*$E$166+F169*$F$166+G169*$G$166+H169*$H$166+I169*$I$166+J169*$J$166+K169*$K$166+$L$166*L169+$M$166*M169+$N$166*N169)/$O$166)*0.9</f>
        <v>77.16</v>
      </c>
      <c r="P169" s="56">
        <v>30</v>
      </c>
      <c r="Q169" s="57">
        <f t="shared" si="10"/>
        <v>3</v>
      </c>
      <c r="R169" s="57">
        <f t="shared" ref="R169:R171" si="12">O169+Q169</f>
        <v>80.16</v>
      </c>
    </row>
    <row r="170" spans="1:18" ht="18.75" x14ac:dyDescent="0.3">
      <c r="A170" s="7"/>
      <c r="B170" s="49">
        <v>3</v>
      </c>
      <c r="C170" s="64" t="s">
        <v>188</v>
      </c>
      <c r="D170" s="156"/>
      <c r="E170" s="155">
        <v>90</v>
      </c>
      <c r="F170" s="155">
        <v>90</v>
      </c>
      <c r="G170" s="145">
        <v>90</v>
      </c>
      <c r="H170" s="155">
        <v>80</v>
      </c>
      <c r="I170" s="145">
        <v>90</v>
      </c>
      <c r="J170" s="145">
        <v>90</v>
      </c>
      <c r="K170" s="155">
        <v>90</v>
      </c>
      <c r="L170" s="167"/>
      <c r="M170" s="64"/>
      <c r="N170" s="64"/>
      <c r="O170" s="51">
        <f t="shared" si="11"/>
        <v>79.2</v>
      </c>
      <c r="P170" s="51"/>
      <c r="Q170" s="52">
        <f>P170*0.1</f>
        <v>0</v>
      </c>
      <c r="R170" s="52">
        <f t="shared" si="12"/>
        <v>79.2</v>
      </c>
    </row>
    <row r="171" spans="1:18" ht="18.75" x14ac:dyDescent="0.3">
      <c r="A171" s="7"/>
      <c r="B171" s="49">
        <v>4</v>
      </c>
      <c r="C171" s="64" t="s">
        <v>191</v>
      </c>
      <c r="D171" s="156"/>
      <c r="E171" s="155">
        <v>85</v>
      </c>
      <c r="F171" s="155">
        <v>95</v>
      </c>
      <c r="G171" s="145">
        <v>99</v>
      </c>
      <c r="H171" s="155">
        <v>80</v>
      </c>
      <c r="I171" s="145">
        <v>80</v>
      </c>
      <c r="J171" s="145">
        <v>90</v>
      </c>
      <c r="K171" s="155">
        <v>83</v>
      </c>
      <c r="L171" s="167"/>
      <c r="M171" s="64"/>
      <c r="N171" s="64"/>
      <c r="O171" s="51">
        <f t="shared" si="11"/>
        <v>76.680000000000007</v>
      </c>
      <c r="P171" s="51">
        <v>12</v>
      </c>
      <c r="Q171" s="52">
        <f t="shared" si="10"/>
        <v>1.2000000000000002</v>
      </c>
      <c r="R171" s="52">
        <f t="shared" si="12"/>
        <v>77.88000000000001</v>
      </c>
    </row>
    <row r="172" spans="1:18" ht="18.75" hidden="1" x14ac:dyDescent="0.3">
      <c r="A172" s="7"/>
      <c r="B172" s="53"/>
      <c r="C172" s="64"/>
      <c r="D172" s="156"/>
      <c r="E172" s="155"/>
      <c r="F172" s="155"/>
      <c r="G172" s="145"/>
      <c r="H172" s="155"/>
      <c r="I172" s="145"/>
      <c r="J172" s="145"/>
      <c r="K172" s="155"/>
      <c r="L172" s="167"/>
      <c r="M172" s="64"/>
      <c r="N172" s="64"/>
      <c r="O172" s="56"/>
      <c r="P172" s="51"/>
      <c r="Q172" s="52"/>
      <c r="R172" s="52"/>
    </row>
    <row r="173" spans="1:18" ht="18.75" hidden="1" x14ac:dyDescent="0.3">
      <c r="A173" s="7"/>
      <c r="B173" s="49"/>
      <c r="C173" s="64"/>
      <c r="D173" s="156"/>
      <c r="E173" s="155"/>
      <c r="F173" s="155"/>
      <c r="G173" s="145"/>
      <c r="H173" s="155"/>
      <c r="I173" s="145"/>
      <c r="J173" s="145"/>
      <c r="K173" s="155"/>
      <c r="L173" s="167"/>
      <c r="M173" s="64"/>
      <c r="N173" s="64"/>
      <c r="O173" s="51"/>
      <c r="P173" s="51"/>
      <c r="Q173" s="52"/>
      <c r="R173" s="52"/>
    </row>
    <row r="174" spans="1:18" ht="18.75" hidden="1" x14ac:dyDescent="0.3">
      <c r="A174" s="7"/>
      <c r="B174" s="49"/>
      <c r="C174" s="64"/>
      <c r="D174" s="156"/>
      <c r="E174" s="155"/>
      <c r="F174" s="155"/>
      <c r="G174" s="155"/>
      <c r="H174" s="156"/>
      <c r="I174" s="155"/>
      <c r="J174" s="155"/>
      <c r="K174" s="155"/>
      <c r="L174" s="167"/>
      <c r="M174" s="64"/>
      <c r="N174" s="64"/>
      <c r="O174" s="51"/>
      <c r="P174" s="51"/>
      <c r="Q174" s="52"/>
      <c r="R174" s="52"/>
    </row>
    <row r="175" spans="1:18" ht="18.75" hidden="1" x14ac:dyDescent="0.3">
      <c r="A175" s="7"/>
      <c r="B175" s="67"/>
      <c r="C175" s="68"/>
      <c r="D175" s="152"/>
      <c r="E175" s="168"/>
      <c r="F175" s="168"/>
      <c r="G175" s="168"/>
      <c r="H175" s="152"/>
      <c r="I175" s="168"/>
      <c r="J175" s="168"/>
      <c r="K175" s="168"/>
      <c r="L175" s="110"/>
      <c r="M175" s="68"/>
      <c r="N175" s="68"/>
      <c r="O175" s="56"/>
      <c r="P175" s="73"/>
      <c r="Q175" s="57"/>
      <c r="R175" s="57"/>
    </row>
    <row r="176" spans="1:18" ht="18.75" hidden="1" x14ac:dyDescent="0.3">
      <c r="A176" s="7"/>
      <c r="B176" s="67"/>
      <c r="C176" s="68"/>
      <c r="D176" s="145"/>
      <c r="E176" s="155"/>
      <c r="F176" s="155"/>
      <c r="G176" s="155"/>
      <c r="H176" s="145"/>
      <c r="I176" s="155"/>
      <c r="J176" s="155"/>
      <c r="K176" s="155"/>
      <c r="L176" s="110"/>
      <c r="M176" s="68"/>
      <c r="N176" s="68"/>
      <c r="O176" s="51"/>
      <c r="P176" s="73"/>
      <c r="Q176" s="52"/>
      <c r="R176" s="52"/>
    </row>
    <row r="177" spans="1:18" ht="18.75" x14ac:dyDescent="0.3">
      <c r="A177" s="7"/>
      <c r="B177" s="67"/>
      <c r="C177" s="68"/>
      <c r="D177" s="111"/>
      <c r="E177" s="111"/>
      <c r="F177" s="111"/>
      <c r="G177" s="111"/>
      <c r="H177" s="111"/>
      <c r="I177" s="111"/>
      <c r="J177" s="111"/>
      <c r="K177" s="111"/>
      <c r="L177" s="111"/>
      <c r="M177" s="97"/>
      <c r="N177" s="97"/>
      <c r="O177" s="73"/>
      <c r="P177" s="73"/>
      <c r="Q177" s="74"/>
      <c r="R177" s="74"/>
    </row>
    <row r="178" spans="1:18" ht="18.75" x14ac:dyDescent="0.3">
      <c r="B178" s="67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75"/>
      <c r="P178" s="73"/>
      <c r="Q178" s="74"/>
      <c r="R178" s="76"/>
    </row>
    <row r="179" spans="1:18" ht="18.75" x14ac:dyDescent="0.3">
      <c r="B179" s="67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75"/>
      <c r="P179" s="73"/>
      <c r="Q179" s="74"/>
      <c r="R179" s="76"/>
    </row>
    <row r="180" spans="1:18" ht="15.75" x14ac:dyDescent="0.25">
      <c r="A180" s="256" t="s">
        <v>131</v>
      </c>
      <c r="B180" s="256"/>
      <c r="C180" s="256"/>
      <c r="D180" s="256"/>
      <c r="E180" s="256"/>
      <c r="F180" s="256"/>
      <c r="G180" s="256"/>
      <c r="H180" s="256"/>
      <c r="I180" s="256"/>
      <c r="J180" s="256"/>
      <c r="K180" s="256"/>
      <c r="L180" s="256"/>
      <c r="M180" s="256"/>
      <c r="N180" s="256"/>
      <c r="O180" s="256"/>
      <c r="P180" s="256"/>
      <c r="Q180" s="256"/>
      <c r="R180" s="256"/>
    </row>
    <row r="181" spans="1:18" ht="15.75" x14ac:dyDescent="0.25">
      <c r="A181" s="148"/>
      <c r="B181" s="148"/>
      <c r="C181" s="148"/>
      <c r="D181" s="148"/>
      <c r="E181" s="148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</row>
    <row r="182" spans="1:18" ht="15.75" x14ac:dyDescent="0.25">
      <c r="A182" s="257" t="s">
        <v>9</v>
      </c>
      <c r="B182" s="257"/>
      <c r="C182" s="257"/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</row>
    <row r="183" spans="1:18" ht="15.75" x14ac:dyDescent="0.25">
      <c r="A183" s="249" t="s">
        <v>108</v>
      </c>
      <c r="B183" s="249"/>
      <c r="C183" s="249"/>
      <c r="D183" s="249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  <c r="R183" s="249"/>
    </row>
    <row r="184" spans="1:18" ht="15.75" x14ac:dyDescent="0.25">
      <c r="A184" s="249"/>
      <c r="B184" s="249"/>
      <c r="C184" s="249"/>
      <c r="D184" s="249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  <c r="R184" s="249"/>
    </row>
    <row r="185" spans="1:18" ht="15.75" x14ac:dyDescent="0.25">
      <c r="A185" s="249" t="s">
        <v>109</v>
      </c>
      <c r="B185" s="249"/>
      <c r="C185" s="249"/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  <c r="R185" s="249"/>
    </row>
    <row r="186" spans="1:18" ht="15.75" x14ac:dyDescent="0.25">
      <c r="A186" s="250"/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  <c r="R186" s="250"/>
    </row>
    <row r="187" spans="1:18" ht="15.75" x14ac:dyDescent="0.25">
      <c r="A187" s="250" t="s">
        <v>125</v>
      </c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50"/>
    </row>
    <row r="192" spans="1:18" ht="15.75" x14ac:dyDescent="0.25">
      <c r="A192" s="245" t="s">
        <v>0</v>
      </c>
      <c r="B192" s="245"/>
      <c r="C192" s="245"/>
      <c r="D192" s="245"/>
      <c r="E192" s="245"/>
      <c r="F192" s="245"/>
      <c r="G192" s="245"/>
      <c r="H192" s="245"/>
      <c r="I192" s="245"/>
      <c r="J192" s="245"/>
      <c r="K192" s="245"/>
      <c r="L192" s="245"/>
      <c r="M192" s="245"/>
      <c r="N192" s="245"/>
      <c r="O192" s="245"/>
      <c r="P192" s="245"/>
      <c r="Q192" s="245"/>
      <c r="R192" s="245"/>
    </row>
    <row r="193" spans="1:18" ht="15.75" x14ac:dyDescent="0.25">
      <c r="A193" s="245" t="s">
        <v>1</v>
      </c>
      <c r="B193" s="245"/>
      <c r="C193" s="245"/>
      <c r="D193" s="245"/>
      <c r="E193" s="245"/>
      <c r="F193" s="245"/>
      <c r="G193" s="245"/>
      <c r="H193" s="245"/>
      <c r="I193" s="245"/>
      <c r="J193" s="245"/>
      <c r="K193" s="245"/>
      <c r="L193" s="245"/>
      <c r="M193" s="245"/>
      <c r="N193" s="245"/>
      <c r="O193" s="245"/>
      <c r="P193" s="245"/>
      <c r="Q193" s="245"/>
      <c r="R193" s="245"/>
    </row>
    <row r="194" spans="1:18" ht="15.75" x14ac:dyDescent="0.25">
      <c r="A194" s="246" t="s">
        <v>56</v>
      </c>
      <c r="B194" s="246"/>
      <c r="C194" s="246"/>
      <c r="D194" s="246"/>
      <c r="E194" s="246"/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</row>
    <row r="195" spans="1:18" ht="15.75" x14ac:dyDescent="0.25">
      <c r="A195" s="247" t="s">
        <v>468</v>
      </c>
      <c r="B195" s="247"/>
      <c r="C195" s="247"/>
      <c r="D195" s="247"/>
      <c r="E195" s="247"/>
      <c r="F195" s="247"/>
      <c r="G195" s="247"/>
      <c r="H195" s="247"/>
      <c r="I195" s="247"/>
      <c r="J195" s="247"/>
      <c r="K195" s="247"/>
      <c r="L195" s="247"/>
      <c r="M195" s="247"/>
      <c r="N195" s="247"/>
      <c r="O195" s="247"/>
      <c r="P195" s="247"/>
      <c r="Q195" s="247"/>
      <c r="R195" s="247"/>
    </row>
    <row r="196" spans="1:18" ht="15.75" x14ac:dyDescent="0.25">
      <c r="A196" s="247" t="s">
        <v>112</v>
      </c>
      <c r="B196" s="247"/>
      <c r="C196" s="247"/>
      <c r="D196" s="247"/>
      <c r="E196" s="247"/>
      <c r="F196" s="247"/>
      <c r="G196" s="247"/>
      <c r="H196" s="247"/>
      <c r="I196" s="247"/>
      <c r="J196" s="247"/>
      <c r="K196" s="247"/>
      <c r="L196" s="247"/>
      <c r="M196" s="247"/>
      <c r="N196" s="247"/>
      <c r="O196" s="247"/>
      <c r="P196" s="247"/>
      <c r="Q196" s="247"/>
      <c r="R196" s="247"/>
    </row>
    <row r="197" spans="1:18" ht="15.75" x14ac:dyDescent="0.25">
      <c r="A197" s="137" t="s">
        <v>2</v>
      </c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</row>
    <row r="198" spans="1:18" ht="131.25" customHeight="1" x14ac:dyDescent="0.25">
      <c r="A198" s="24"/>
      <c r="B198" s="248" t="s">
        <v>124</v>
      </c>
      <c r="C198" s="248"/>
      <c r="D198" s="248"/>
      <c r="E198" s="248"/>
      <c r="F198" s="248"/>
      <c r="G198" s="248"/>
      <c r="H198" s="248"/>
      <c r="I198" s="248"/>
      <c r="J198" s="248"/>
      <c r="K198" s="248"/>
      <c r="L198" s="248"/>
      <c r="M198" s="248"/>
      <c r="N198" s="248"/>
      <c r="O198" s="248"/>
      <c r="P198" s="248"/>
      <c r="Q198" s="248"/>
      <c r="R198" s="248"/>
    </row>
    <row r="199" spans="1:18" ht="18.75" x14ac:dyDescent="0.3">
      <c r="A199" s="22"/>
      <c r="B199" s="237" t="s">
        <v>11</v>
      </c>
      <c r="C199" s="237"/>
      <c r="D199" s="237"/>
      <c r="E199" s="237"/>
      <c r="F199" s="237"/>
      <c r="G199" s="237"/>
      <c r="H199" s="237"/>
      <c r="I199" s="237"/>
      <c r="J199" s="237"/>
      <c r="K199" s="237"/>
      <c r="L199" s="238" t="s">
        <v>126</v>
      </c>
      <c r="M199" s="238"/>
      <c r="N199" s="238"/>
      <c r="O199" s="43" t="s">
        <v>12</v>
      </c>
      <c r="P199" s="238" t="s">
        <v>127</v>
      </c>
      <c r="Q199" s="238"/>
      <c r="R199" s="238"/>
    </row>
    <row r="200" spans="1:18" ht="20.25" customHeight="1" x14ac:dyDescent="0.3">
      <c r="A200" s="22"/>
      <c r="B200" s="239" t="s">
        <v>20</v>
      </c>
      <c r="C200" s="239"/>
      <c r="D200" s="239"/>
      <c r="E200" s="239"/>
      <c r="F200" s="239"/>
      <c r="G200" s="239"/>
      <c r="H200" s="239"/>
      <c r="I200" s="242">
        <v>1</v>
      </c>
      <c r="J200" s="242"/>
      <c r="K200" s="44" t="s">
        <v>19</v>
      </c>
      <c r="L200" s="44"/>
      <c r="M200" s="243" t="s">
        <v>13</v>
      </c>
      <c r="N200" s="243"/>
      <c r="O200" s="243"/>
      <c r="P200" s="244" t="s">
        <v>14</v>
      </c>
      <c r="Q200" s="244"/>
      <c r="R200" s="244"/>
    </row>
    <row r="201" spans="1:18" ht="18.75" x14ac:dyDescent="0.3">
      <c r="A201" s="22"/>
      <c r="B201" s="237" t="s">
        <v>16</v>
      </c>
      <c r="C201" s="237"/>
      <c r="D201" s="238" t="s">
        <v>194</v>
      </c>
      <c r="E201" s="238"/>
      <c r="F201" s="238"/>
      <c r="G201" s="238"/>
      <c r="H201" s="238"/>
      <c r="I201" s="238"/>
      <c r="J201" s="238"/>
      <c r="K201" s="238"/>
      <c r="L201" s="238"/>
      <c r="M201" s="238"/>
      <c r="N201" s="238"/>
      <c r="O201" s="238"/>
      <c r="P201" s="238"/>
      <c r="Q201" s="238"/>
      <c r="R201" s="238"/>
    </row>
    <row r="202" spans="1:18" ht="18.75" x14ac:dyDescent="0.3">
      <c r="A202" s="22"/>
      <c r="B202" s="239" t="s">
        <v>15</v>
      </c>
      <c r="C202" s="239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</row>
    <row r="203" spans="1:18" ht="15.75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</row>
    <row r="204" spans="1:18" ht="15.75" x14ac:dyDescent="0.25">
      <c r="A204" s="36"/>
      <c r="B204" s="240" t="s">
        <v>22</v>
      </c>
      <c r="C204" s="240"/>
      <c r="D204" s="240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1"/>
      <c r="R204" s="21">
        <v>3</v>
      </c>
    </row>
    <row r="205" spans="1:18" ht="15.75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</row>
    <row r="206" spans="1:18" ht="15.75" x14ac:dyDescent="0.25">
      <c r="A206" s="4"/>
      <c r="B206" s="4"/>
      <c r="C206" s="4"/>
      <c r="D206" s="234" t="s">
        <v>6</v>
      </c>
      <c r="E206" s="235"/>
      <c r="F206" s="235"/>
      <c r="G206" s="235"/>
      <c r="H206" s="235"/>
      <c r="I206" s="235"/>
      <c r="J206" s="235"/>
      <c r="K206" s="235"/>
      <c r="L206" s="235"/>
      <c r="M206" s="235"/>
      <c r="N206" s="236"/>
      <c r="O206" s="8"/>
      <c r="P206" s="240" t="s">
        <v>23</v>
      </c>
      <c r="Q206" s="241"/>
      <c r="R206" s="21">
        <f>IF($R$161=2,1,ROUNDDOWN(R204*0.4,0))</f>
        <v>1</v>
      </c>
    </row>
    <row r="207" spans="1:18" ht="183.75" x14ac:dyDescent="0.25">
      <c r="A207" s="5"/>
      <c r="B207" s="134"/>
      <c r="C207" s="133" t="s">
        <v>195</v>
      </c>
      <c r="D207" s="40"/>
      <c r="E207" s="40" t="s">
        <v>161</v>
      </c>
      <c r="F207" s="40" t="s">
        <v>189</v>
      </c>
      <c r="G207" s="40" t="s">
        <v>160</v>
      </c>
      <c r="H207" s="40" t="s">
        <v>162</v>
      </c>
      <c r="I207" s="40" t="s">
        <v>190</v>
      </c>
      <c r="J207" s="40" t="s">
        <v>163</v>
      </c>
      <c r="K207" s="40" t="s">
        <v>26</v>
      </c>
      <c r="L207" s="40"/>
      <c r="M207" s="14"/>
      <c r="N207" s="15"/>
      <c r="O207" s="12"/>
      <c r="P207" s="12"/>
    </row>
    <row r="208" spans="1:18" x14ac:dyDescent="0.25">
      <c r="A208" s="5"/>
      <c r="B208" s="133"/>
      <c r="C208" s="141"/>
      <c r="D208" s="234" t="s">
        <v>7</v>
      </c>
      <c r="E208" s="235"/>
      <c r="F208" s="235"/>
      <c r="G208" s="235"/>
      <c r="H208" s="235"/>
      <c r="I208" s="235"/>
      <c r="J208" s="235"/>
      <c r="K208" s="235"/>
      <c r="L208" s="235"/>
      <c r="M208" s="235"/>
      <c r="N208" s="236"/>
      <c r="O208" s="13" t="s">
        <v>8</v>
      </c>
      <c r="P208" s="30"/>
    </row>
    <row r="209" spans="1:18" ht="19.5" customHeight="1" x14ac:dyDescent="0.25">
      <c r="A209" s="5"/>
      <c r="B209" s="142"/>
      <c r="C209" s="143"/>
      <c r="D209" s="11"/>
      <c r="E209" s="6">
        <v>1</v>
      </c>
      <c r="F209" s="6">
        <v>1</v>
      </c>
      <c r="G209" s="6">
        <v>1</v>
      </c>
      <c r="H209" s="6">
        <v>3</v>
      </c>
      <c r="I209" s="6">
        <v>3</v>
      </c>
      <c r="J209" s="6">
        <v>3</v>
      </c>
      <c r="K209" s="6">
        <v>3</v>
      </c>
      <c r="L209" s="6"/>
      <c r="M209" s="6"/>
      <c r="N209" s="6"/>
      <c r="O209" s="16">
        <f>SUM(D209:N209)</f>
        <v>15</v>
      </c>
      <c r="P209" s="29"/>
    </row>
    <row r="210" spans="1:18" ht="48" x14ac:dyDescent="0.25">
      <c r="A210" s="17"/>
      <c r="B210" s="135" t="s">
        <v>3</v>
      </c>
      <c r="C210" s="135" t="s">
        <v>4</v>
      </c>
      <c r="D210" s="138" t="s">
        <v>5</v>
      </c>
      <c r="E210" s="139"/>
      <c r="F210" s="139"/>
      <c r="G210" s="139"/>
      <c r="H210" s="139"/>
      <c r="I210" s="139"/>
      <c r="J210" s="139"/>
      <c r="K210" s="139"/>
      <c r="L210" s="139"/>
      <c r="M210" s="139"/>
      <c r="N210" s="140"/>
      <c r="O210" s="48" t="s">
        <v>17</v>
      </c>
      <c r="P210" s="48" t="s">
        <v>21</v>
      </c>
      <c r="Q210" s="48" t="s">
        <v>18</v>
      </c>
      <c r="R210" s="48" t="s">
        <v>10</v>
      </c>
    </row>
    <row r="211" spans="1:18" ht="19.5" thickBot="1" x14ac:dyDescent="0.35">
      <c r="A211" s="7"/>
      <c r="B211" s="129">
        <v>1</v>
      </c>
      <c r="C211" s="112" t="s">
        <v>196</v>
      </c>
      <c r="D211" s="159"/>
      <c r="E211" s="159">
        <v>90</v>
      </c>
      <c r="F211" s="165">
        <v>98</v>
      </c>
      <c r="G211" s="165">
        <v>98</v>
      </c>
      <c r="H211" s="165">
        <v>80</v>
      </c>
      <c r="I211" s="165">
        <v>85</v>
      </c>
      <c r="J211" s="165">
        <v>90</v>
      </c>
      <c r="K211" s="159">
        <v>83</v>
      </c>
      <c r="L211" s="114"/>
      <c r="M211" s="112"/>
      <c r="N211" s="112"/>
      <c r="O211" s="103">
        <f>((D211*$D$209+E211*$E$209+F211*$F$209+G211*$G$209+H211*$H$209+I211*$I$209+J211*$J$209+K211*$K$209+$L$209*L211+$M$209*M211+$N$209*N211)/$O$209)*0.9</f>
        <v>78</v>
      </c>
      <c r="P211" s="103">
        <v>18</v>
      </c>
      <c r="Q211" s="104">
        <f>P211*0.1</f>
        <v>1.8</v>
      </c>
      <c r="R211" s="104">
        <f>O211+Q211</f>
        <v>79.8</v>
      </c>
    </row>
    <row r="212" spans="1:18" ht="18.75" x14ac:dyDescent="0.3">
      <c r="A212" s="7"/>
      <c r="B212" s="186">
        <v>2</v>
      </c>
      <c r="C212" s="187" t="s">
        <v>197</v>
      </c>
      <c r="D212" s="188"/>
      <c r="E212" s="188">
        <v>92</v>
      </c>
      <c r="F212" s="189">
        <v>90</v>
      </c>
      <c r="G212" s="189">
        <v>70</v>
      </c>
      <c r="H212" s="189">
        <v>75</v>
      </c>
      <c r="I212" s="189">
        <v>82</v>
      </c>
      <c r="J212" s="189">
        <v>80</v>
      </c>
      <c r="K212" s="188">
        <v>84</v>
      </c>
      <c r="L212" s="190"/>
      <c r="M212" s="191"/>
      <c r="N212" s="191"/>
      <c r="O212" s="124">
        <f>((D212*$D$209+E212*$E$209+F212*$F$209+G212*$G$209+H212*$H$209+I212*$I$209+J212*$J$209+K212*$K$209+$L$209*L212+$M$209*M212+$N$209*N212)/$O$209)*0.9</f>
        <v>72.900000000000006</v>
      </c>
      <c r="P212" s="124"/>
      <c r="Q212" s="125">
        <f>P212*0.1</f>
        <v>0</v>
      </c>
      <c r="R212" s="125">
        <f t="shared" ref="R212" si="13">O212</f>
        <v>72.900000000000006</v>
      </c>
    </row>
    <row r="213" spans="1:18" ht="18.75" hidden="1" x14ac:dyDescent="0.3">
      <c r="B213" s="53"/>
      <c r="C213" s="54"/>
      <c r="D213" s="84"/>
      <c r="E213" s="84"/>
      <c r="F213" s="84"/>
      <c r="G213" s="84"/>
      <c r="H213" s="84"/>
      <c r="I213" s="84"/>
      <c r="J213" s="84"/>
      <c r="K213" s="84"/>
      <c r="L213" s="84"/>
      <c r="M213" s="55"/>
      <c r="N213" s="55"/>
      <c r="O213" s="56"/>
      <c r="P213" s="56"/>
      <c r="Q213" s="57"/>
      <c r="R213" s="57"/>
    </row>
    <row r="214" spans="1:18" ht="18.75" hidden="1" x14ac:dyDescent="0.3">
      <c r="B214" s="53"/>
      <c r="C214" s="64"/>
      <c r="D214" s="83"/>
      <c r="E214" s="83"/>
      <c r="F214" s="83"/>
      <c r="G214" s="83"/>
      <c r="H214" s="83"/>
      <c r="I214" s="83"/>
      <c r="J214" s="83"/>
      <c r="K214" s="83"/>
      <c r="L214" s="83"/>
      <c r="M214" s="50"/>
      <c r="N214" s="50"/>
      <c r="O214" s="51"/>
      <c r="P214" s="56"/>
      <c r="Q214" s="57"/>
      <c r="R214" s="52"/>
    </row>
    <row r="215" spans="1:18" ht="18.75" customHeight="1" x14ac:dyDescent="0.3">
      <c r="B215" s="68"/>
      <c r="C215" s="68"/>
      <c r="D215" s="111"/>
      <c r="E215" s="111"/>
      <c r="F215" s="111"/>
      <c r="G215" s="111"/>
      <c r="H215" s="111"/>
      <c r="I215" s="111"/>
      <c r="J215" s="111"/>
      <c r="K215" s="111"/>
      <c r="L215" s="111"/>
      <c r="M215" s="68"/>
      <c r="N215" s="68"/>
      <c r="O215" s="73"/>
      <c r="P215" s="73"/>
      <c r="Q215" s="74"/>
      <c r="R215" s="76"/>
    </row>
    <row r="216" spans="1:18" ht="18.75" customHeight="1" x14ac:dyDescent="0.25">
      <c r="A216" s="181" t="s">
        <v>156</v>
      </c>
      <c r="B216" s="181"/>
      <c r="C216" s="181"/>
      <c r="D216" s="181"/>
      <c r="E216" s="181"/>
      <c r="F216" s="181"/>
      <c r="G216" s="181"/>
      <c r="H216" s="181"/>
      <c r="I216" s="181"/>
      <c r="J216" s="181"/>
      <c r="K216" s="181"/>
      <c r="L216" s="181"/>
      <c r="M216" s="181"/>
      <c r="N216" s="181"/>
      <c r="O216" s="181"/>
      <c r="P216" s="181"/>
      <c r="Q216" s="181"/>
      <c r="R216" s="181"/>
    </row>
    <row r="217" spans="1:18" ht="15.75" x14ac:dyDescent="0.25">
      <c r="A217" s="148"/>
      <c r="B217" s="148"/>
      <c r="C217" s="148"/>
      <c r="D217" s="148"/>
      <c r="E217" s="148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</row>
    <row r="218" spans="1:18" ht="15.75" x14ac:dyDescent="0.25">
      <c r="A218" s="148" t="s">
        <v>9</v>
      </c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</row>
    <row r="219" spans="1:18" ht="15.75" x14ac:dyDescent="0.25">
      <c r="A219" s="182" t="s">
        <v>108</v>
      </c>
      <c r="B219" s="182"/>
      <c r="C219" s="182"/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</row>
    <row r="220" spans="1:18" ht="15.75" x14ac:dyDescent="0.25">
      <c r="A220" s="182"/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</row>
    <row r="221" spans="1:18" ht="15.75" x14ac:dyDescent="0.25">
      <c r="A221" s="182" t="s">
        <v>109</v>
      </c>
      <c r="B221" s="182"/>
      <c r="C221" s="182"/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</row>
    <row r="222" spans="1:18" ht="15.75" x14ac:dyDescent="0.25">
      <c r="A222" s="183"/>
      <c r="B222" s="183"/>
      <c r="C222" s="183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</row>
    <row r="223" spans="1:18" ht="15.75" x14ac:dyDescent="0.25">
      <c r="A223" s="183" t="s">
        <v>125</v>
      </c>
      <c r="B223" s="183"/>
      <c r="C223" s="183"/>
      <c r="D223" s="183"/>
      <c r="E223" s="183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</row>
    <row r="229" spans="1:18" ht="15.75" x14ac:dyDescent="0.25">
      <c r="A229" s="245" t="s">
        <v>0</v>
      </c>
      <c r="B229" s="245"/>
      <c r="C229" s="245"/>
      <c r="D229" s="245"/>
      <c r="E229" s="245"/>
      <c r="F229" s="245"/>
      <c r="G229" s="245"/>
      <c r="H229" s="245"/>
      <c r="I229" s="245"/>
      <c r="J229" s="245"/>
      <c r="K229" s="245"/>
      <c r="L229" s="245"/>
      <c r="M229" s="245"/>
      <c r="N229" s="245"/>
      <c r="O229" s="245"/>
      <c r="P229" s="245"/>
      <c r="Q229" s="245"/>
      <c r="R229" s="245"/>
    </row>
    <row r="230" spans="1:18" ht="15.75" x14ac:dyDescent="0.25">
      <c r="A230" s="245" t="s">
        <v>1</v>
      </c>
      <c r="B230" s="245"/>
      <c r="C230" s="245"/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  <c r="R230" s="245"/>
    </row>
    <row r="231" spans="1:18" ht="15.75" x14ac:dyDescent="0.25">
      <c r="A231" s="246" t="s">
        <v>56</v>
      </c>
      <c r="B231" s="246"/>
      <c r="C231" s="246"/>
      <c r="D231" s="246"/>
      <c r="E231" s="246"/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  <c r="R231" s="246"/>
    </row>
    <row r="232" spans="1:18" ht="15.75" x14ac:dyDescent="0.25">
      <c r="A232" s="247" t="s">
        <v>467</v>
      </c>
      <c r="B232" s="247"/>
      <c r="C232" s="247"/>
      <c r="D232" s="247"/>
      <c r="E232" s="247"/>
      <c r="F232" s="247"/>
      <c r="G232" s="247"/>
      <c r="H232" s="247"/>
      <c r="I232" s="247"/>
      <c r="J232" s="247"/>
      <c r="K232" s="247"/>
      <c r="L232" s="247"/>
      <c r="M232" s="247"/>
      <c r="N232" s="247"/>
      <c r="O232" s="247"/>
      <c r="P232" s="247"/>
      <c r="Q232" s="247"/>
      <c r="R232" s="247"/>
    </row>
    <row r="233" spans="1:18" ht="15.75" x14ac:dyDescent="0.25">
      <c r="A233" s="247" t="s">
        <v>112</v>
      </c>
      <c r="B233" s="247"/>
      <c r="C233" s="247"/>
      <c r="D233" s="247"/>
      <c r="E233" s="247"/>
      <c r="F233" s="247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  <c r="Q233" s="247"/>
      <c r="R233" s="247"/>
    </row>
    <row r="234" spans="1:18" ht="15.75" x14ac:dyDescent="0.25">
      <c r="A234" s="137" t="s">
        <v>2</v>
      </c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</row>
    <row r="235" spans="1:18" ht="135" customHeight="1" x14ac:dyDescent="0.25">
      <c r="A235" s="24"/>
      <c r="B235" s="248" t="s">
        <v>124</v>
      </c>
      <c r="C235" s="248"/>
      <c r="D235" s="248"/>
      <c r="E235" s="248"/>
      <c r="F235" s="248"/>
      <c r="G235" s="248"/>
      <c r="H235" s="248"/>
      <c r="I235" s="248"/>
      <c r="J235" s="248"/>
      <c r="K235" s="248"/>
      <c r="L235" s="248"/>
      <c r="M235" s="248"/>
      <c r="N235" s="248"/>
      <c r="O235" s="248"/>
      <c r="P235" s="248"/>
      <c r="Q235" s="248"/>
      <c r="R235" s="248"/>
    </row>
    <row r="236" spans="1:18" ht="18.75" x14ac:dyDescent="0.3">
      <c r="A236" s="22"/>
      <c r="B236" s="237" t="s">
        <v>11</v>
      </c>
      <c r="C236" s="237"/>
      <c r="D236" s="237"/>
      <c r="E236" s="237"/>
      <c r="F236" s="237"/>
      <c r="G236" s="237"/>
      <c r="H236" s="237"/>
      <c r="I236" s="237"/>
      <c r="J236" s="237"/>
      <c r="K236" s="237"/>
      <c r="L236" s="238" t="s">
        <v>126</v>
      </c>
      <c r="M236" s="238"/>
      <c r="N236" s="238"/>
      <c r="O236" s="43" t="s">
        <v>12</v>
      </c>
      <c r="P236" s="238" t="s">
        <v>127</v>
      </c>
      <c r="Q236" s="238"/>
      <c r="R236" s="238"/>
    </row>
    <row r="237" spans="1:18" ht="18.75" x14ac:dyDescent="0.3">
      <c r="A237" s="22"/>
      <c r="B237" s="239" t="s">
        <v>20</v>
      </c>
      <c r="C237" s="239"/>
      <c r="D237" s="239"/>
      <c r="E237" s="239"/>
      <c r="F237" s="239"/>
      <c r="G237" s="239"/>
      <c r="H237" s="239"/>
      <c r="I237" s="242">
        <v>1</v>
      </c>
      <c r="J237" s="242"/>
      <c r="K237" s="44" t="s">
        <v>19</v>
      </c>
      <c r="L237" s="44"/>
      <c r="M237" s="243" t="s">
        <v>13</v>
      </c>
      <c r="N237" s="243"/>
      <c r="O237" s="243"/>
      <c r="P237" s="244" t="s">
        <v>14</v>
      </c>
      <c r="Q237" s="244"/>
      <c r="R237" s="244"/>
    </row>
    <row r="238" spans="1:18" ht="18.75" x14ac:dyDescent="0.3">
      <c r="A238" s="22"/>
      <c r="B238" s="237" t="s">
        <v>16</v>
      </c>
      <c r="C238" s="237"/>
      <c r="D238" s="238" t="s">
        <v>68</v>
      </c>
      <c r="E238" s="238"/>
      <c r="F238" s="238"/>
      <c r="G238" s="238"/>
      <c r="H238" s="238"/>
      <c r="I238" s="238"/>
      <c r="J238" s="238"/>
      <c r="K238" s="238"/>
      <c r="L238" s="238"/>
      <c r="M238" s="238"/>
      <c r="N238" s="238"/>
      <c r="O238" s="238"/>
      <c r="P238" s="238"/>
      <c r="Q238" s="238"/>
      <c r="R238" s="238"/>
    </row>
    <row r="239" spans="1:18" ht="18.75" x14ac:dyDescent="0.3">
      <c r="A239" s="22"/>
      <c r="B239" s="239" t="s">
        <v>15</v>
      </c>
      <c r="C239" s="239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</row>
    <row r="240" spans="1:18" ht="15.75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</row>
    <row r="241" spans="1:18" ht="15.75" x14ac:dyDescent="0.25">
      <c r="A241" s="36"/>
      <c r="B241" s="240" t="s">
        <v>22</v>
      </c>
      <c r="C241" s="240"/>
      <c r="D241" s="240"/>
      <c r="E241" s="240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1"/>
      <c r="R241" s="21">
        <v>3</v>
      </c>
    </row>
    <row r="242" spans="1:18" ht="15.75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</row>
    <row r="243" spans="1:18" ht="15.75" x14ac:dyDescent="0.25">
      <c r="A243" s="4"/>
      <c r="B243" s="4"/>
      <c r="C243" s="4"/>
      <c r="D243" s="234" t="s">
        <v>6</v>
      </c>
      <c r="E243" s="235"/>
      <c r="F243" s="235"/>
      <c r="G243" s="235"/>
      <c r="H243" s="235"/>
      <c r="I243" s="235"/>
      <c r="J243" s="235"/>
      <c r="K243" s="235"/>
      <c r="L243" s="235"/>
      <c r="M243" s="235"/>
      <c r="N243" s="236"/>
      <c r="O243" s="8"/>
      <c r="P243" s="240" t="s">
        <v>23</v>
      </c>
      <c r="Q243" s="241"/>
      <c r="R243" s="21">
        <f>IF($R$161=2,1,ROUNDDOWN(R241*0.4,0))</f>
        <v>1</v>
      </c>
    </row>
    <row r="244" spans="1:18" ht="183.75" x14ac:dyDescent="0.25">
      <c r="A244" s="5"/>
      <c r="B244" s="134"/>
      <c r="C244" s="133" t="s">
        <v>198</v>
      </c>
      <c r="D244" s="40"/>
      <c r="E244" s="40" t="s">
        <v>159</v>
      </c>
      <c r="F244" s="40" t="s">
        <v>160</v>
      </c>
      <c r="G244" s="40" t="s">
        <v>161</v>
      </c>
      <c r="H244" s="40" t="s">
        <v>162</v>
      </c>
      <c r="I244" s="40" t="s">
        <v>163</v>
      </c>
      <c r="J244" s="40" t="s">
        <v>72</v>
      </c>
      <c r="K244" s="40" t="s">
        <v>164</v>
      </c>
      <c r="L244" s="40"/>
      <c r="M244" s="14"/>
      <c r="N244" s="15"/>
      <c r="O244" s="12"/>
      <c r="P244" s="12"/>
    </row>
    <row r="245" spans="1:18" x14ac:dyDescent="0.25">
      <c r="A245" s="5"/>
      <c r="B245" s="133"/>
      <c r="C245" s="141"/>
      <c r="D245" s="234" t="s">
        <v>7</v>
      </c>
      <c r="E245" s="235"/>
      <c r="F245" s="235"/>
      <c r="G245" s="235"/>
      <c r="H245" s="235"/>
      <c r="I245" s="235"/>
      <c r="J245" s="235"/>
      <c r="K245" s="235"/>
      <c r="L245" s="235"/>
      <c r="M245" s="235"/>
      <c r="N245" s="236"/>
      <c r="O245" s="13" t="s">
        <v>8</v>
      </c>
      <c r="P245" s="30"/>
    </row>
    <row r="246" spans="1:18" x14ac:dyDescent="0.25">
      <c r="A246" s="5"/>
      <c r="B246" s="142"/>
      <c r="C246" s="143"/>
      <c r="D246" s="11"/>
      <c r="E246" s="6">
        <v>1</v>
      </c>
      <c r="F246" s="6">
        <v>1</v>
      </c>
      <c r="G246" s="6">
        <v>1</v>
      </c>
      <c r="H246" s="6">
        <v>3</v>
      </c>
      <c r="I246" s="6">
        <v>3</v>
      </c>
      <c r="J246" s="6">
        <v>3</v>
      </c>
      <c r="K246" s="6">
        <v>3</v>
      </c>
      <c r="L246" s="6"/>
      <c r="M246" s="6"/>
      <c r="N246" s="6"/>
      <c r="O246" s="16">
        <f>SUM(D246:N246)</f>
        <v>15</v>
      </c>
      <c r="P246" s="29"/>
    </row>
    <row r="247" spans="1:18" ht="48" x14ac:dyDescent="0.25">
      <c r="A247" s="17"/>
      <c r="B247" s="135" t="s">
        <v>3</v>
      </c>
      <c r="C247" s="135" t="s">
        <v>4</v>
      </c>
      <c r="D247" s="138" t="s">
        <v>5</v>
      </c>
      <c r="E247" s="139"/>
      <c r="F247" s="139"/>
      <c r="G247" s="139"/>
      <c r="H247" s="139"/>
      <c r="I247" s="139"/>
      <c r="J247" s="139"/>
      <c r="K247" s="139"/>
      <c r="L247" s="139"/>
      <c r="M247" s="139"/>
      <c r="N247" s="140"/>
      <c r="O247" s="48" t="s">
        <v>17</v>
      </c>
      <c r="P247" s="48" t="s">
        <v>21</v>
      </c>
      <c r="Q247" s="48" t="s">
        <v>18</v>
      </c>
      <c r="R247" s="48" t="s">
        <v>10</v>
      </c>
    </row>
    <row r="248" spans="1:18" ht="19.5" thickBot="1" x14ac:dyDescent="0.35">
      <c r="A248" s="7"/>
      <c r="B248" s="129">
        <v>1</v>
      </c>
      <c r="C248" s="112" t="s">
        <v>199</v>
      </c>
      <c r="D248" s="159"/>
      <c r="E248" s="233">
        <v>98</v>
      </c>
      <c r="F248" s="233">
        <v>95</v>
      </c>
      <c r="G248" s="233">
        <v>90</v>
      </c>
      <c r="H248" s="233">
        <v>80</v>
      </c>
      <c r="I248" s="159">
        <v>85</v>
      </c>
      <c r="J248" s="233">
        <v>82</v>
      </c>
      <c r="K248" s="233">
        <v>80</v>
      </c>
      <c r="L248" s="114"/>
      <c r="M248" s="112"/>
      <c r="N248" s="112"/>
      <c r="O248" s="103">
        <f>((D248*$D$246+E248*$E$246+F248*$F$246+G248*$G$246+H248*$H$246+I248*$I$246+J248*$J$246+K248*$K$246+$L$246*L248+$M$246*M248+$N$246*N248)/$O$246)*0.9</f>
        <v>75.84</v>
      </c>
      <c r="P248" s="103"/>
      <c r="Q248" s="104">
        <f>P248*0.1</f>
        <v>0</v>
      </c>
      <c r="R248" s="104">
        <f>O248+Q248</f>
        <v>75.84</v>
      </c>
    </row>
    <row r="249" spans="1:18" ht="18.75" x14ac:dyDescent="0.3">
      <c r="A249" s="7"/>
      <c r="B249" s="186">
        <v>2</v>
      </c>
      <c r="C249" s="187" t="s">
        <v>479</v>
      </c>
      <c r="D249" s="188"/>
      <c r="E249" s="210">
        <v>78</v>
      </c>
      <c r="F249" s="210">
        <v>63</v>
      </c>
      <c r="G249" s="210">
        <v>75</v>
      </c>
      <c r="H249" s="210">
        <v>65</v>
      </c>
      <c r="I249" s="152">
        <v>74</v>
      </c>
      <c r="J249" s="210">
        <v>74</v>
      </c>
      <c r="K249" s="210">
        <v>74</v>
      </c>
      <c r="L249" s="190"/>
      <c r="M249" s="191"/>
      <c r="N249" s="191"/>
      <c r="O249" s="124">
        <f>((D249*$D$246+E249*$E$246+F249*$F$246+G249*$G$246+H249*$H$246+I249*$I$246+J249*$J$246+K249*$K$246+$L$246*L249+$M$246*M249+$N$246*N249)/$O$246)*0.9</f>
        <v>64.62</v>
      </c>
      <c r="P249" s="124"/>
      <c r="Q249" s="125">
        <f>P249*0.1</f>
        <v>0</v>
      </c>
      <c r="R249" s="125">
        <f t="shared" ref="R249" si="14">O249</f>
        <v>64.62</v>
      </c>
    </row>
    <row r="250" spans="1:18" ht="18.75" hidden="1" x14ac:dyDescent="0.3">
      <c r="B250" s="53"/>
      <c r="C250" s="54"/>
      <c r="D250" s="84"/>
      <c r="E250" s="84"/>
      <c r="F250" s="84"/>
      <c r="G250" s="84"/>
      <c r="H250" s="84"/>
      <c r="I250" s="84"/>
      <c r="J250" s="84"/>
      <c r="K250" s="84"/>
      <c r="L250" s="84"/>
      <c r="M250" s="55"/>
      <c r="N250" s="55"/>
      <c r="O250" s="56"/>
      <c r="P250" s="56"/>
      <c r="Q250" s="57"/>
      <c r="R250" s="57"/>
    </row>
    <row r="251" spans="1:18" ht="18.75" hidden="1" x14ac:dyDescent="0.3">
      <c r="B251" s="53"/>
      <c r="C251" s="64"/>
      <c r="D251" s="83"/>
      <c r="E251" s="83"/>
      <c r="F251" s="83"/>
      <c r="G251" s="83"/>
      <c r="H251" s="83"/>
      <c r="I251" s="83"/>
      <c r="J251" s="83"/>
      <c r="K251" s="83"/>
      <c r="L251" s="83"/>
      <c r="M251" s="50"/>
      <c r="N251" s="50"/>
      <c r="O251" s="51"/>
      <c r="P251" s="56"/>
      <c r="Q251" s="57"/>
      <c r="R251" s="52"/>
    </row>
    <row r="252" spans="1:18" ht="18.75" x14ac:dyDescent="0.3">
      <c r="B252" s="68"/>
      <c r="C252" s="68"/>
      <c r="D252" s="111"/>
      <c r="E252" s="111"/>
      <c r="F252" s="111"/>
      <c r="G252" s="111"/>
      <c r="H252" s="111"/>
      <c r="I252" s="111"/>
      <c r="J252" s="111"/>
      <c r="K252" s="111"/>
      <c r="L252" s="111"/>
      <c r="M252" s="68"/>
      <c r="N252" s="68"/>
      <c r="O252" s="73"/>
      <c r="P252" s="73"/>
      <c r="Q252" s="74"/>
      <c r="R252" s="76"/>
    </row>
    <row r="253" spans="1:18" ht="15.75" x14ac:dyDescent="0.25">
      <c r="A253" s="181" t="s">
        <v>156</v>
      </c>
      <c r="B253" s="181"/>
      <c r="C253" s="181"/>
      <c r="D253" s="181"/>
      <c r="E253" s="181"/>
      <c r="F253" s="181"/>
      <c r="G253" s="181"/>
      <c r="H253" s="181"/>
      <c r="I253" s="181"/>
      <c r="J253" s="181"/>
      <c r="K253" s="181"/>
      <c r="L253" s="181"/>
      <c r="M253" s="181"/>
      <c r="N253" s="181"/>
      <c r="O253" s="181"/>
      <c r="P253" s="181"/>
      <c r="Q253" s="181"/>
      <c r="R253" s="181"/>
    </row>
    <row r="254" spans="1:18" ht="15.75" x14ac:dyDescent="0.25">
      <c r="A254" s="148"/>
      <c r="B254" s="148"/>
      <c r="C254" s="148"/>
      <c r="D254" s="148"/>
      <c r="E254" s="148"/>
      <c r="F254" s="149"/>
      <c r="G254" s="149"/>
      <c r="H254" s="149"/>
      <c r="I254" s="149"/>
      <c r="J254" s="149"/>
      <c r="K254" s="149"/>
      <c r="L254" s="149"/>
      <c r="M254" s="149"/>
      <c r="N254" s="149"/>
      <c r="O254" s="149"/>
      <c r="P254" s="149"/>
      <c r="Q254" s="149"/>
      <c r="R254" s="149"/>
    </row>
    <row r="255" spans="1:18" ht="15.75" x14ac:dyDescent="0.25">
      <c r="A255" s="148" t="s">
        <v>9</v>
      </c>
      <c r="B255" s="148"/>
      <c r="C255" s="148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</row>
    <row r="256" spans="1:18" ht="15.75" x14ac:dyDescent="0.25">
      <c r="A256" s="182" t="s">
        <v>108</v>
      </c>
      <c r="B256" s="182"/>
      <c r="C256" s="182"/>
      <c r="D256" s="182"/>
      <c r="E256" s="182"/>
      <c r="F256" s="182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</row>
    <row r="257" spans="1:18" ht="15.75" x14ac:dyDescent="0.25">
      <c r="A257" s="182"/>
      <c r="B257" s="182"/>
      <c r="C257" s="182"/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</row>
    <row r="258" spans="1:18" ht="15.75" x14ac:dyDescent="0.25">
      <c r="A258" s="182" t="s">
        <v>109</v>
      </c>
      <c r="B258" s="182"/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</row>
    <row r="259" spans="1:18" ht="15.75" x14ac:dyDescent="0.25">
      <c r="A259" s="183"/>
      <c r="B259" s="183"/>
      <c r="C259" s="183"/>
      <c r="D259" s="183"/>
      <c r="E259" s="183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</row>
    <row r="260" spans="1:18" ht="15.75" x14ac:dyDescent="0.25">
      <c r="A260" s="183" t="s">
        <v>125</v>
      </c>
      <c r="B260" s="183"/>
      <c r="C260" s="183"/>
      <c r="D260" s="183"/>
      <c r="E260" s="183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</row>
  </sheetData>
  <mergeCells count="168">
    <mergeCell ref="B7:R7"/>
    <mergeCell ref="B8:K8"/>
    <mergeCell ref="L8:N8"/>
    <mergeCell ref="P8:R8"/>
    <mergeCell ref="B9:H9"/>
    <mergeCell ref="I9:J9"/>
    <mergeCell ref="M9:O9"/>
    <mergeCell ref="P9:R9"/>
    <mergeCell ref="A1:R1"/>
    <mergeCell ref="A2:R2"/>
    <mergeCell ref="A3:R3"/>
    <mergeCell ref="A4:R4"/>
    <mergeCell ref="A5:R5"/>
    <mergeCell ref="A6:O6"/>
    <mergeCell ref="B17:C17"/>
    <mergeCell ref="D17:N17"/>
    <mergeCell ref="B18:C18"/>
    <mergeCell ref="D19:N19"/>
    <mergeCell ref="A28:R28"/>
    <mergeCell ref="A30:R30"/>
    <mergeCell ref="B10:C10"/>
    <mergeCell ref="D10:R10"/>
    <mergeCell ref="B11:C11"/>
    <mergeCell ref="D11:R11"/>
    <mergeCell ref="B13:Q13"/>
    <mergeCell ref="D15:N15"/>
    <mergeCell ref="P15:Q15"/>
    <mergeCell ref="A47:R47"/>
    <mergeCell ref="A48:R48"/>
    <mergeCell ref="A49:R49"/>
    <mergeCell ref="A50:R50"/>
    <mergeCell ref="A51:O51"/>
    <mergeCell ref="B52:R52"/>
    <mergeCell ref="A31:R31"/>
    <mergeCell ref="A32:R32"/>
    <mergeCell ref="A33:R33"/>
    <mergeCell ref="A34:R34"/>
    <mergeCell ref="A35:R35"/>
    <mergeCell ref="A46:R46"/>
    <mergeCell ref="B55:C55"/>
    <mergeCell ref="D55:R55"/>
    <mergeCell ref="B56:C56"/>
    <mergeCell ref="D56:R56"/>
    <mergeCell ref="B58:Q58"/>
    <mergeCell ref="D60:N60"/>
    <mergeCell ref="P60:Q60"/>
    <mergeCell ref="B53:K53"/>
    <mergeCell ref="L53:N53"/>
    <mergeCell ref="P53:R53"/>
    <mergeCell ref="B54:H54"/>
    <mergeCell ref="I54:J54"/>
    <mergeCell ref="M54:O54"/>
    <mergeCell ref="P54:R54"/>
    <mergeCell ref="A82:R82"/>
    <mergeCell ref="A83:R83"/>
    <mergeCell ref="A84:R84"/>
    <mergeCell ref="A85:R85"/>
    <mergeCell ref="A86:R86"/>
    <mergeCell ref="A97:R97"/>
    <mergeCell ref="B62:C62"/>
    <mergeCell ref="D62:N62"/>
    <mergeCell ref="B63:C63"/>
    <mergeCell ref="D64:N64"/>
    <mergeCell ref="A79:R79"/>
    <mergeCell ref="A81:R81"/>
    <mergeCell ref="B104:K104"/>
    <mergeCell ref="L104:N104"/>
    <mergeCell ref="P104:R104"/>
    <mergeCell ref="B105:H105"/>
    <mergeCell ref="I105:J105"/>
    <mergeCell ref="M105:O105"/>
    <mergeCell ref="P105:R105"/>
    <mergeCell ref="A98:R98"/>
    <mergeCell ref="A99:R99"/>
    <mergeCell ref="A100:R100"/>
    <mergeCell ref="A101:R101"/>
    <mergeCell ref="A102:O102"/>
    <mergeCell ref="B103:R103"/>
    <mergeCell ref="B113:C113"/>
    <mergeCell ref="D113:N113"/>
    <mergeCell ref="B114:C114"/>
    <mergeCell ref="D115:N115"/>
    <mergeCell ref="A131:R131"/>
    <mergeCell ref="A133:R133"/>
    <mergeCell ref="B106:C106"/>
    <mergeCell ref="D106:R106"/>
    <mergeCell ref="B107:C107"/>
    <mergeCell ref="D107:R107"/>
    <mergeCell ref="B109:Q109"/>
    <mergeCell ref="D111:N111"/>
    <mergeCell ref="P111:Q111"/>
    <mergeCell ref="A150:R150"/>
    <mergeCell ref="A151:R151"/>
    <mergeCell ref="A152:R152"/>
    <mergeCell ref="A153:R153"/>
    <mergeCell ref="A154:O154"/>
    <mergeCell ref="B155:R155"/>
    <mergeCell ref="A134:R134"/>
    <mergeCell ref="A135:R135"/>
    <mergeCell ref="A136:R136"/>
    <mergeCell ref="A137:R137"/>
    <mergeCell ref="A138:R138"/>
    <mergeCell ref="A149:R149"/>
    <mergeCell ref="B158:C158"/>
    <mergeCell ref="D158:R158"/>
    <mergeCell ref="B159:C159"/>
    <mergeCell ref="D159:R159"/>
    <mergeCell ref="B161:Q161"/>
    <mergeCell ref="D163:N163"/>
    <mergeCell ref="P163:Q163"/>
    <mergeCell ref="B156:K156"/>
    <mergeCell ref="L156:N156"/>
    <mergeCell ref="P156:R156"/>
    <mergeCell ref="B157:H157"/>
    <mergeCell ref="I157:J157"/>
    <mergeCell ref="M157:O157"/>
    <mergeCell ref="P157:R157"/>
    <mergeCell ref="A183:R183"/>
    <mergeCell ref="A184:R184"/>
    <mergeCell ref="A185:R185"/>
    <mergeCell ref="A186:R186"/>
    <mergeCell ref="A187:R187"/>
    <mergeCell ref="A194:R194"/>
    <mergeCell ref="B165:C165"/>
    <mergeCell ref="D165:N165"/>
    <mergeCell ref="B166:C166"/>
    <mergeCell ref="D167:N167"/>
    <mergeCell ref="A180:R180"/>
    <mergeCell ref="A182:R182"/>
    <mergeCell ref="B199:K199"/>
    <mergeCell ref="B204:Q204"/>
    <mergeCell ref="B198:R198"/>
    <mergeCell ref="A192:R192"/>
    <mergeCell ref="A193:R193"/>
    <mergeCell ref="D208:N208"/>
    <mergeCell ref="P206:Q206"/>
    <mergeCell ref="D206:N206"/>
    <mergeCell ref="D201:R201"/>
    <mergeCell ref="A195:R195"/>
    <mergeCell ref="A196:R196"/>
    <mergeCell ref="L199:N199"/>
    <mergeCell ref="P199:R199"/>
    <mergeCell ref="P200:R200"/>
    <mergeCell ref="I200:J200"/>
    <mergeCell ref="A229:R229"/>
    <mergeCell ref="A230:R230"/>
    <mergeCell ref="A231:R231"/>
    <mergeCell ref="A232:R232"/>
    <mergeCell ref="A233:R233"/>
    <mergeCell ref="B235:R235"/>
    <mergeCell ref="M200:O200"/>
    <mergeCell ref="B200:H200"/>
    <mergeCell ref="B201:C201"/>
    <mergeCell ref="B202:C202"/>
    <mergeCell ref="D245:N245"/>
    <mergeCell ref="B238:C238"/>
    <mergeCell ref="D238:R238"/>
    <mergeCell ref="B239:C239"/>
    <mergeCell ref="B241:Q241"/>
    <mergeCell ref="D243:N243"/>
    <mergeCell ref="P243:Q243"/>
    <mergeCell ref="B236:K236"/>
    <mergeCell ref="L236:N236"/>
    <mergeCell ref="P236:R236"/>
    <mergeCell ref="B237:H237"/>
    <mergeCell ref="I237:J237"/>
    <mergeCell ref="M237:O237"/>
    <mergeCell ref="P237:R237"/>
  </mergeCells>
  <conditionalFormatting sqref="D20:N20 L22:N22 D24:N25 M23:N23 D116:N116 D118:N118 M177:N177 M21:N21 D122:N126 L174:N174">
    <cfRule type="expression" dxfId="226" priority="51">
      <formula>AND(D20=0,D$18&lt;&gt;0)</formula>
    </cfRule>
  </conditionalFormatting>
  <conditionalFormatting sqref="D67:N67 D65:N65 D69:N70 L66:N66 L68:N68">
    <cfRule type="expression" dxfId="225" priority="50">
      <formula>AND(D65=0,D$18&lt;&gt;0)</formula>
    </cfRule>
  </conditionalFormatting>
  <conditionalFormatting sqref="M211:N215">
    <cfRule type="expression" dxfId="224" priority="49">
      <formula>AND(M211=0,M$18&lt;&gt;0)</formula>
    </cfRule>
  </conditionalFormatting>
  <conditionalFormatting sqref="D23:L23">
    <cfRule type="expression" dxfId="223" priority="47">
      <formula>AND(D23=0,D$18&lt;&gt;0)</formula>
    </cfRule>
  </conditionalFormatting>
  <conditionalFormatting sqref="L21">
    <cfRule type="expression" dxfId="222" priority="48">
      <formula>AND(L21=0,L$18&lt;&gt;0)</formula>
    </cfRule>
  </conditionalFormatting>
  <conditionalFormatting sqref="M77:N77">
    <cfRule type="expression" dxfId="221" priority="45">
      <formula>AND(M77=0,M$18&lt;&gt;0)</formula>
    </cfRule>
  </conditionalFormatting>
  <conditionalFormatting sqref="D65:K65">
    <cfRule type="expression" dxfId="220" priority="39">
      <formula>AND(D65=0,D$18&lt;&gt;0)</formula>
    </cfRule>
  </conditionalFormatting>
  <conditionalFormatting sqref="D66:L66">
    <cfRule type="expression" dxfId="219" priority="46">
      <formula>AND(D66=0,D$18&lt;&gt;0)</formula>
    </cfRule>
  </conditionalFormatting>
  <conditionalFormatting sqref="L71:N71">
    <cfRule type="expression" dxfId="218" priority="44">
      <formula>AND(L71=0,L$18&lt;&gt;0)</formula>
    </cfRule>
  </conditionalFormatting>
  <conditionalFormatting sqref="D67:K67">
    <cfRule type="expression" dxfId="217" priority="38">
      <formula>AND(D67=0,D$18&lt;&gt;0)</formula>
    </cfRule>
  </conditionalFormatting>
  <conditionalFormatting sqref="D26:K26">
    <cfRule type="expression" dxfId="216" priority="43">
      <formula>AND(D26=0,D$18&lt;&gt;0)</formula>
    </cfRule>
  </conditionalFormatting>
  <conditionalFormatting sqref="D21:K21">
    <cfRule type="expression" dxfId="215" priority="42">
      <formula>AND(D21=0,D$18&lt;&gt;0)</formula>
    </cfRule>
  </conditionalFormatting>
  <conditionalFormatting sqref="D22:K22">
    <cfRule type="expression" dxfId="214" priority="41">
      <formula>AND(D22=0,D$18&lt;&gt;0)</formula>
    </cfRule>
  </conditionalFormatting>
  <conditionalFormatting sqref="D65:K65">
    <cfRule type="expression" dxfId="213" priority="31">
      <formula>AND(D65=0,D$18&lt;&gt;0)</formula>
    </cfRule>
  </conditionalFormatting>
  <conditionalFormatting sqref="D66:K66">
    <cfRule type="expression" dxfId="212" priority="40">
      <formula>AND(D66=0,D$18&lt;&gt;0)</formula>
    </cfRule>
  </conditionalFormatting>
  <conditionalFormatting sqref="D66:K66">
    <cfRule type="expression" dxfId="211" priority="30">
      <formula>AND(D66=0,D$18&lt;&gt;0)</formula>
    </cfRule>
  </conditionalFormatting>
  <conditionalFormatting sqref="L76:N76">
    <cfRule type="expression" dxfId="210" priority="37">
      <formula>AND(L76=0,L$18&lt;&gt;0)</formula>
    </cfRule>
  </conditionalFormatting>
  <conditionalFormatting sqref="D72:N72">
    <cfRule type="expression" dxfId="209" priority="36">
      <formula>AND(D72=0,D$18&lt;&gt;0)</formula>
    </cfRule>
  </conditionalFormatting>
  <conditionalFormatting sqref="D68:K68">
    <cfRule type="expression" dxfId="208" priority="28">
      <formula>AND(D68=0,D$18&lt;&gt;0)</formula>
    </cfRule>
  </conditionalFormatting>
  <conditionalFormatting sqref="D127:N127">
    <cfRule type="expression" dxfId="207" priority="21">
      <formula>AND(D127=0,D$18&lt;&gt;0)</formula>
    </cfRule>
  </conditionalFormatting>
  <conditionalFormatting sqref="D74:K74">
    <cfRule type="expression" dxfId="206" priority="35">
      <formula>AND(D74=0,D$18&lt;&gt;0)</formula>
    </cfRule>
  </conditionalFormatting>
  <conditionalFormatting sqref="D76:K76">
    <cfRule type="expression" dxfId="205" priority="34">
      <formula>AND(D76=0,D$18&lt;&gt;0)</formula>
    </cfRule>
  </conditionalFormatting>
  <conditionalFormatting sqref="D76:K76">
    <cfRule type="expression" dxfId="204" priority="33">
      <formula>AND(D76=0,D$18&lt;&gt;0)</formula>
    </cfRule>
  </conditionalFormatting>
  <conditionalFormatting sqref="D65:L65">
    <cfRule type="expression" dxfId="203" priority="32">
      <formula>AND(D65=0,D$18&lt;&gt;0)</formula>
    </cfRule>
  </conditionalFormatting>
  <conditionalFormatting sqref="D119:L119">
    <cfRule type="expression" dxfId="202" priority="24">
      <formula>AND(D119=0,D$18&lt;&gt;0)</formula>
    </cfRule>
  </conditionalFormatting>
  <conditionalFormatting sqref="D68:K68">
    <cfRule type="expression" dxfId="201" priority="29">
      <formula>AND(D68=0,D$18&lt;&gt;0)</formula>
    </cfRule>
  </conditionalFormatting>
  <conditionalFormatting sqref="D117:N117">
    <cfRule type="expression" dxfId="200" priority="27">
      <formula>AND(D117=0,D$18&lt;&gt;0)</formula>
    </cfRule>
  </conditionalFormatting>
  <conditionalFormatting sqref="D128:N128">
    <cfRule type="expression" dxfId="199" priority="26">
      <formula>AND(D128=0,D$18&lt;&gt;0)</formula>
    </cfRule>
  </conditionalFormatting>
  <conditionalFormatting sqref="M119:N119">
    <cfRule type="expression" dxfId="198" priority="25">
      <formula>AND(M119=0,M$18&lt;&gt;0)</formula>
    </cfRule>
  </conditionalFormatting>
  <conditionalFormatting sqref="D120:N120">
    <cfRule type="expression" dxfId="197" priority="23">
      <formula>AND(D120=0,D$18&lt;&gt;0)</formula>
    </cfRule>
  </conditionalFormatting>
  <conditionalFormatting sqref="D121:N121">
    <cfRule type="expression" dxfId="196" priority="22">
      <formula>AND(D121=0,D$18&lt;&gt;0)</formula>
    </cfRule>
  </conditionalFormatting>
  <conditionalFormatting sqref="L175:N175">
    <cfRule type="expression" dxfId="195" priority="20">
      <formula>AND(L175=0,L$18&lt;&gt;0)</formula>
    </cfRule>
  </conditionalFormatting>
  <conditionalFormatting sqref="D176:N176">
    <cfRule type="expression" dxfId="194" priority="18">
      <formula>AND(D176=0,D$18&lt;&gt;0)</formula>
    </cfRule>
  </conditionalFormatting>
  <conditionalFormatting sqref="D175:K175">
    <cfRule type="expression" dxfId="193" priority="15">
      <formula>AND(D175=0,D$18&lt;&gt;0)</formula>
    </cfRule>
  </conditionalFormatting>
  <conditionalFormatting sqref="D168:N168">
    <cfRule type="expression" dxfId="192" priority="3">
      <formula>AND(D168=0,D$18&lt;&gt;0)</formula>
    </cfRule>
  </conditionalFormatting>
  <conditionalFormatting sqref="D174:K174">
    <cfRule type="expression" dxfId="191" priority="12">
      <formula>AND(D174=0,D$18&lt;&gt;0)</formula>
    </cfRule>
  </conditionalFormatting>
  <conditionalFormatting sqref="M248:N252">
    <cfRule type="expression" dxfId="190" priority="1">
      <formula>AND(M248=0,M$18&lt;&gt;0)</formula>
    </cfRule>
  </conditionalFormatting>
  <conditionalFormatting sqref="D170:N170">
    <cfRule type="expression" dxfId="189" priority="6">
      <formula>AND(D170=0,D$18&lt;&gt;0)</formula>
    </cfRule>
  </conditionalFormatting>
  <conditionalFormatting sqref="D173:N173">
    <cfRule type="expression" dxfId="188" priority="9">
      <formula>AND(D173=0,D$18&lt;&gt;0)</formula>
    </cfRule>
  </conditionalFormatting>
  <conditionalFormatting sqref="D171:N171">
    <cfRule type="expression" dxfId="187" priority="5">
      <formula>AND(D171=0,D$18&lt;&gt;0)</formula>
    </cfRule>
  </conditionalFormatting>
  <conditionalFormatting sqref="D172:N172">
    <cfRule type="expression" dxfId="186" priority="4">
      <formula>AND(D172=0,D$18&lt;&gt;0)</formula>
    </cfRule>
  </conditionalFormatting>
  <conditionalFormatting sqref="D169:N169">
    <cfRule type="expression" dxfId="185" priority="2">
      <formula>AND(D169=0,D$18&lt;&gt;0)</formula>
    </cfRule>
  </conditionalFormatting>
  <pageMargins left="0.7" right="0.7" top="0.75" bottom="0.75" header="0.3" footer="0.3"/>
  <pageSetup paperSize="9" scale="47" fitToHeight="6" orientation="portrait" verticalDpi="0" r:id="rId1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62"/>
  <sheetViews>
    <sheetView view="pageBreakPreview" topLeftCell="A62" zoomScale="80" zoomScaleNormal="98" zoomScaleSheetLayoutView="80" workbookViewId="0">
      <selection activeCell="C250" sqref="C250:C251"/>
    </sheetView>
  </sheetViews>
  <sheetFormatPr defaultRowHeight="15" x14ac:dyDescent="0.25"/>
  <cols>
    <col min="1" max="1" width="7.140625" style="1" customWidth="1"/>
    <col min="2" max="2" width="5.85546875" style="1" customWidth="1"/>
    <col min="3" max="3" width="44.5703125" style="1" customWidth="1"/>
    <col min="4" max="4" width="6.85546875" style="1" customWidth="1"/>
    <col min="5" max="5" width="7.42578125" style="1" customWidth="1"/>
    <col min="6" max="6" width="5.7109375" style="1" customWidth="1"/>
    <col min="7" max="7" width="8" style="1" customWidth="1"/>
    <col min="8" max="8" width="6.5703125" style="1" customWidth="1"/>
    <col min="9" max="9" width="5.28515625" style="1" customWidth="1"/>
    <col min="10" max="10" width="5.85546875" style="1" customWidth="1"/>
    <col min="11" max="11" width="7.5703125" style="1" customWidth="1"/>
    <col min="12" max="12" width="5.42578125" style="1" customWidth="1"/>
    <col min="13" max="14" width="4.7109375" style="1" customWidth="1"/>
    <col min="15" max="18" width="13.85546875" style="1" customWidth="1"/>
    <col min="19" max="1024" width="12.28515625" style="1" customWidth="1"/>
  </cols>
  <sheetData>
    <row r="1" spans="1:1024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</row>
    <row r="2" spans="1:1024" s="3" customFormat="1" ht="20.100000000000001" customHeight="1" x14ac:dyDescent="0.25">
      <c r="A2" s="245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ht="20.100000000000001" customHeight="1" x14ac:dyDescent="0.25">
      <c r="A3" s="246" t="s">
        <v>56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</row>
    <row r="4" spans="1:1024" ht="30" customHeight="1" x14ac:dyDescent="0.25">
      <c r="A4" s="247" t="s">
        <v>473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024" ht="15.95" customHeight="1" x14ac:dyDescent="0.25">
      <c r="A5" s="247" t="s">
        <v>112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</row>
    <row r="6" spans="1:1024" ht="15.95" customHeight="1" x14ac:dyDescent="0.25">
      <c r="A6" s="259" t="s">
        <v>2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3"/>
    </row>
    <row r="7" spans="1:1024" ht="132.75" customHeight="1" x14ac:dyDescent="0.25">
      <c r="A7" s="24"/>
      <c r="B7" s="248" t="s">
        <v>124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</row>
    <row r="8" spans="1:1024" ht="15.95" customHeight="1" x14ac:dyDescent="0.3">
      <c r="A8" s="22"/>
      <c r="B8" s="237" t="s">
        <v>11</v>
      </c>
      <c r="C8" s="237"/>
      <c r="D8" s="237"/>
      <c r="E8" s="237"/>
      <c r="F8" s="237"/>
      <c r="G8" s="237"/>
      <c r="H8" s="237"/>
      <c r="I8" s="237"/>
      <c r="J8" s="237"/>
      <c r="K8" s="237"/>
      <c r="L8" s="238" t="s">
        <v>126</v>
      </c>
      <c r="M8" s="238"/>
      <c r="N8" s="238"/>
      <c r="O8" s="43" t="s">
        <v>12</v>
      </c>
      <c r="P8" s="238" t="s">
        <v>127</v>
      </c>
      <c r="Q8" s="238"/>
      <c r="R8" s="238"/>
      <c r="S8" s="27"/>
    </row>
    <row r="9" spans="1:1024" ht="15.95" customHeight="1" x14ac:dyDescent="0.3">
      <c r="A9" s="22"/>
      <c r="B9" s="239" t="s">
        <v>20</v>
      </c>
      <c r="C9" s="239"/>
      <c r="D9" s="239"/>
      <c r="E9" s="239"/>
      <c r="F9" s="239"/>
      <c r="G9" s="239"/>
      <c r="H9" s="239"/>
      <c r="I9" s="242">
        <v>2</v>
      </c>
      <c r="J9" s="242"/>
      <c r="K9" s="44" t="s">
        <v>19</v>
      </c>
      <c r="L9" s="44"/>
      <c r="M9" s="243" t="s">
        <v>13</v>
      </c>
      <c r="N9" s="243"/>
      <c r="O9" s="243"/>
      <c r="P9" s="244" t="s">
        <v>14</v>
      </c>
      <c r="Q9" s="244"/>
      <c r="R9" s="244"/>
      <c r="S9" s="25"/>
    </row>
    <row r="10" spans="1:1024" ht="15.95" customHeight="1" x14ac:dyDescent="0.3">
      <c r="A10" s="22"/>
      <c r="B10" s="237" t="s">
        <v>16</v>
      </c>
      <c r="C10" s="237"/>
      <c r="D10" s="238" t="s">
        <v>24</v>
      </c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</row>
    <row r="11" spans="1:1024" ht="15.95" customHeight="1" x14ac:dyDescent="0.3">
      <c r="A11" s="22"/>
      <c r="B11" s="239" t="s">
        <v>15</v>
      </c>
      <c r="C11" s="239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</row>
    <row r="12" spans="1:1024" ht="6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26"/>
    </row>
    <row r="13" spans="1:1024" ht="15.95" customHeight="1" x14ac:dyDescent="0.25">
      <c r="A13" s="10"/>
      <c r="B13" s="240" t="s">
        <v>22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21">
        <v>17</v>
      </c>
    </row>
    <row r="14" spans="1:1024" ht="6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26"/>
    </row>
    <row r="15" spans="1:1024" ht="15.95" customHeight="1" x14ac:dyDescent="0.25">
      <c r="A15" s="4"/>
      <c r="B15" s="4"/>
      <c r="C15" s="4"/>
      <c r="D15" s="234" t="s">
        <v>6</v>
      </c>
      <c r="E15" s="235"/>
      <c r="F15" s="235"/>
      <c r="G15" s="235"/>
      <c r="H15" s="235"/>
      <c r="I15" s="235"/>
      <c r="J15" s="235"/>
      <c r="K15" s="235"/>
      <c r="L15" s="235"/>
      <c r="M15" s="235"/>
      <c r="N15" s="236"/>
      <c r="O15" s="8"/>
      <c r="P15" s="240" t="s">
        <v>23</v>
      </c>
      <c r="Q15" s="241"/>
      <c r="R15" s="21">
        <f>IF($R$13=2,1,ROUNDDOWN(R13*0.4,0))</f>
        <v>6</v>
      </c>
    </row>
    <row r="16" spans="1:1024" ht="145.5" customHeight="1" x14ac:dyDescent="0.25">
      <c r="A16" s="5"/>
      <c r="B16" s="9"/>
      <c r="C16" s="39" t="s">
        <v>52</v>
      </c>
      <c r="D16" s="40" t="s">
        <v>40</v>
      </c>
      <c r="E16" s="40" t="s">
        <v>132</v>
      </c>
      <c r="F16" s="40" t="s">
        <v>133</v>
      </c>
      <c r="G16" s="40" t="s">
        <v>115</v>
      </c>
      <c r="H16" s="40" t="s">
        <v>128</v>
      </c>
      <c r="I16" s="40" t="s">
        <v>41</v>
      </c>
      <c r="J16" s="40" t="s">
        <v>129</v>
      </c>
      <c r="K16" s="40" t="s">
        <v>102</v>
      </c>
      <c r="L16" s="40"/>
      <c r="M16" s="14"/>
      <c r="N16" s="15"/>
      <c r="O16" s="12"/>
      <c r="P16" s="12"/>
    </row>
    <row r="17" spans="1:1024" x14ac:dyDescent="0.25">
      <c r="A17" s="5"/>
      <c r="B17" s="251"/>
      <c r="C17" s="251"/>
      <c r="D17" s="234" t="s">
        <v>7</v>
      </c>
      <c r="E17" s="235"/>
      <c r="F17" s="235"/>
      <c r="G17" s="235"/>
      <c r="H17" s="235"/>
      <c r="I17" s="235"/>
      <c r="J17" s="235"/>
      <c r="K17" s="235"/>
      <c r="L17" s="235"/>
      <c r="M17" s="235"/>
      <c r="N17" s="236"/>
      <c r="O17" s="13" t="s">
        <v>8</v>
      </c>
      <c r="P17" s="30"/>
    </row>
    <row r="18" spans="1:1024" ht="15.75" customHeight="1" x14ac:dyDescent="0.25">
      <c r="A18" s="5"/>
      <c r="B18" s="252"/>
      <c r="C18" s="252"/>
      <c r="D18" s="11">
        <v>1</v>
      </c>
      <c r="E18" s="6">
        <v>1</v>
      </c>
      <c r="F18" s="6">
        <v>1</v>
      </c>
      <c r="G18" s="6">
        <v>1</v>
      </c>
      <c r="H18" s="6">
        <v>3</v>
      </c>
      <c r="I18" s="6">
        <v>3</v>
      </c>
      <c r="J18" s="6">
        <v>3</v>
      </c>
      <c r="K18" s="6">
        <v>3</v>
      </c>
      <c r="L18" s="6"/>
      <c r="M18" s="6"/>
      <c r="N18" s="6"/>
      <c r="O18" s="16">
        <f>SUM(D$18:N$18)</f>
        <v>16</v>
      </c>
      <c r="P18" s="29"/>
    </row>
    <row r="19" spans="1:1024" s="19" customFormat="1" ht="48" x14ac:dyDescent="0.25">
      <c r="A19" s="17"/>
      <c r="B19" s="20" t="s">
        <v>3</v>
      </c>
      <c r="C19" s="58" t="s">
        <v>4</v>
      </c>
      <c r="D19" s="253" t="s">
        <v>5</v>
      </c>
      <c r="E19" s="254"/>
      <c r="F19" s="254"/>
      <c r="G19" s="254"/>
      <c r="H19" s="254"/>
      <c r="I19" s="254"/>
      <c r="J19" s="254"/>
      <c r="K19" s="254"/>
      <c r="L19" s="254"/>
      <c r="M19" s="254"/>
      <c r="N19" s="255"/>
      <c r="O19" s="28" t="s">
        <v>17</v>
      </c>
      <c r="P19" s="28" t="s">
        <v>21</v>
      </c>
      <c r="Q19" s="28" t="s">
        <v>18</v>
      </c>
      <c r="R19" s="28" t="s">
        <v>10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</row>
    <row r="20" spans="1:1024" ht="18.75" x14ac:dyDescent="0.3">
      <c r="A20" s="7"/>
      <c r="B20" s="106">
        <v>1</v>
      </c>
      <c r="C20" s="64" t="s">
        <v>53</v>
      </c>
      <c r="D20" s="156">
        <v>95</v>
      </c>
      <c r="E20" s="156">
        <v>100</v>
      </c>
      <c r="F20" s="156">
        <v>100</v>
      </c>
      <c r="G20" s="156">
        <v>91</v>
      </c>
      <c r="H20" s="204">
        <v>93</v>
      </c>
      <c r="I20" s="205">
        <v>90</v>
      </c>
      <c r="J20" s="205">
        <v>97</v>
      </c>
      <c r="K20" s="205">
        <v>90</v>
      </c>
      <c r="L20" s="50"/>
      <c r="M20" s="50"/>
      <c r="N20" s="50"/>
      <c r="O20" s="51">
        <f>((D20*$D$18+E20*$E$18+F20*$F$18+G20*$G$18+H20*$H$18+I20*$I$18+J20*$J$18+K20*$K$18+$L$18*L20+$M$18*M20+$N$18*N20)/$O$18)*0.9</f>
        <v>84.15</v>
      </c>
      <c r="P20" s="51">
        <v>37</v>
      </c>
      <c r="Q20" s="52">
        <f>P20*0.1</f>
        <v>3.7</v>
      </c>
      <c r="R20" s="52">
        <f>O20+Q20</f>
        <v>87.850000000000009</v>
      </c>
    </row>
    <row r="21" spans="1:1024" ht="18.75" x14ac:dyDescent="0.3">
      <c r="A21" s="7"/>
      <c r="B21" s="49">
        <v>2</v>
      </c>
      <c r="C21" s="64" t="s">
        <v>55</v>
      </c>
      <c r="D21" s="156">
        <v>92</v>
      </c>
      <c r="E21" s="156">
        <v>90</v>
      </c>
      <c r="F21" s="156">
        <v>94</v>
      </c>
      <c r="G21" s="156">
        <v>93</v>
      </c>
      <c r="H21" s="205">
        <v>85</v>
      </c>
      <c r="I21" s="205">
        <v>84</v>
      </c>
      <c r="J21" s="205">
        <v>98</v>
      </c>
      <c r="K21" s="205">
        <v>87</v>
      </c>
      <c r="L21" s="50"/>
      <c r="M21" s="50"/>
      <c r="N21" s="50"/>
      <c r="O21" s="51">
        <f t="shared" ref="O21:O25" si="0">((D21*$D$18+E21*$E$18+F21*$F$18+G21*$G$18+H21*$H$18+I21*$I$18+J21*$J$18+K21*$K$18+$L$18*L21+$M$18*M21+$N$18*N21)/$O$18)*0.9</f>
        <v>80.493750000000006</v>
      </c>
      <c r="P21" s="51"/>
      <c r="Q21" s="52">
        <f t="shared" ref="Q21:Q25" si="1">P21*0.1</f>
        <v>0</v>
      </c>
      <c r="R21" s="52">
        <f t="shared" ref="R21:R26" si="2">O21+Q21</f>
        <v>80.493750000000006</v>
      </c>
    </row>
    <row r="22" spans="1:1024" ht="18.75" x14ac:dyDescent="0.3">
      <c r="A22" s="7"/>
      <c r="B22" s="49">
        <v>3</v>
      </c>
      <c r="C22" s="64" t="s">
        <v>54</v>
      </c>
      <c r="D22" s="156">
        <v>95</v>
      </c>
      <c r="E22" s="156">
        <v>86</v>
      </c>
      <c r="F22" s="156">
        <v>91</v>
      </c>
      <c r="G22" s="156">
        <v>93</v>
      </c>
      <c r="H22" s="204">
        <v>86</v>
      </c>
      <c r="I22" s="205">
        <v>85</v>
      </c>
      <c r="J22" s="205">
        <v>77</v>
      </c>
      <c r="K22" s="205">
        <v>76</v>
      </c>
      <c r="L22" s="50"/>
      <c r="M22" s="50"/>
      <c r="N22" s="50"/>
      <c r="O22" s="51">
        <f t="shared" si="0"/>
        <v>75.206249999999997</v>
      </c>
      <c r="P22" s="51"/>
      <c r="Q22" s="52">
        <f t="shared" si="1"/>
        <v>0</v>
      </c>
      <c r="R22" s="52">
        <f t="shared" si="2"/>
        <v>75.206249999999997</v>
      </c>
    </row>
    <row r="23" spans="1:1024" ht="18.75" x14ac:dyDescent="0.3">
      <c r="A23" s="7"/>
      <c r="B23" s="49">
        <v>4</v>
      </c>
      <c r="C23" s="71" t="s">
        <v>289</v>
      </c>
      <c r="D23" s="156">
        <v>90</v>
      </c>
      <c r="E23" s="156">
        <v>74</v>
      </c>
      <c r="F23" s="156">
        <v>74</v>
      </c>
      <c r="G23" s="156">
        <v>74</v>
      </c>
      <c r="H23" s="204">
        <v>75</v>
      </c>
      <c r="I23" s="205">
        <v>74</v>
      </c>
      <c r="J23" s="205">
        <v>74</v>
      </c>
      <c r="K23" s="205">
        <v>76</v>
      </c>
      <c r="L23" s="50"/>
      <c r="M23" s="50"/>
      <c r="N23" s="50"/>
      <c r="O23" s="51">
        <f t="shared" si="0"/>
        <v>68.006250000000009</v>
      </c>
      <c r="P23" s="51"/>
      <c r="Q23" s="52">
        <f t="shared" si="1"/>
        <v>0</v>
      </c>
      <c r="R23" s="52">
        <f t="shared" si="2"/>
        <v>68.006250000000009</v>
      </c>
    </row>
    <row r="24" spans="1:1024" ht="18.75" x14ac:dyDescent="0.3">
      <c r="A24" s="7"/>
      <c r="B24" s="49">
        <v>5</v>
      </c>
      <c r="C24" s="71" t="s">
        <v>111</v>
      </c>
      <c r="D24" s="156">
        <v>90</v>
      </c>
      <c r="E24" s="156">
        <v>74</v>
      </c>
      <c r="F24" s="156">
        <v>74</v>
      </c>
      <c r="G24" s="156">
        <v>74</v>
      </c>
      <c r="H24" s="204">
        <v>75</v>
      </c>
      <c r="I24" s="205">
        <v>74</v>
      </c>
      <c r="J24" s="205">
        <v>74</v>
      </c>
      <c r="K24" s="205">
        <v>74</v>
      </c>
      <c r="L24" s="50"/>
      <c r="M24" s="50"/>
      <c r="N24" s="50"/>
      <c r="O24" s="51">
        <f t="shared" si="0"/>
        <v>67.668750000000003</v>
      </c>
      <c r="P24" s="51"/>
      <c r="Q24" s="52">
        <f t="shared" si="1"/>
        <v>0</v>
      </c>
      <c r="R24" s="52">
        <f t="shared" si="2"/>
        <v>67.668750000000003</v>
      </c>
    </row>
    <row r="25" spans="1:1024" ht="19.5" thickBot="1" x14ac:dyDescent="0.35">
      <c r="A25" s="7"/>
      <c r="B25" s="109">
        <v>6</v>
      </c>
      <c r="C25" s="101" t="s">
        <v>130</v>
      </c>
      <c r="D25" s="166">
        <v>85</v>
      </c>
      <c r="E25" s="166">
        <v>70</v>
      </c>
      <c r="F25" s="166">
        <v>70</v>
      </c>
      <c r="G25" s="166">
        <v>64</v>
      </c>
      <c r="H25" s="208">
        <v>67</v>
      </c>
      <c r="I25" s="209">
        <v>74</v>
      </c>
      <c r="J25" s="209">
        <v>75</v>
      </c>
      <c r="K25" s="209">
        <v>75</v>
      </c>
      <c r="L25" s="102"/>
      <c r="M25" s="102"/>
      <c r="N25" s="102"/>
      <c r="O25" s="103">
        <f t="shared" si="0"/>
        <v>65.362499999999997</v>
      </c>
      <c r="P25" s="103"/>
      <c r="Q25" s="104">
        <f t="shared" si="1"/>
        <v>0</v>
      </c>
      <c r="R25" s="104">
        <f t="shared" si="2"/>
        <v>65.362499999999997</v>
      </c>
    </row>
    <row r="26" spans="1:1024" ht="18.75" hidden="1" x14ac:dyDescent="0.3">
      <c r="B26" s="67"/>
      <c r="C26" s="85"/>
      <c r="D26" s="152"/>
      <c r="E26" s="152"/>
      <c r="F26" s="152"/>
      <c r="G26" s="152"/>
      <c r="H26" s="206"/>
      <c r="I26" s="207"/>
      <c r="J26" s="207"/>
      <c r="K26" s="207"/>
      <c r="L26" s="97"/>
      <c r="M26" s="25"/>
      <c r="N26" s="25"/>
      <c r="O26" s="69"/>
      <c r="P26" s="35"/>
      <c r="Q26" s="32"/>
      <c r="R26" s="57">
        <f t="shared" si="2"/>
        <v>0</v>
      </c>
    </row>
    <row r="27" spans="1:1024" ht="15.75" x14ac:dyDescent="0.25">
      <c r="O27" s="33"/>
      <c r="P27" s="35"/>
      <c r="Q27" s="32"/>
      <c r="R27" s="31"/>
    </row>
    <row r="28" spans="1:1024" ht="15.95" customHeight="1" x14ac:dyDescent="0.25">
      <c r="A28" s="256" t="s">
        <v>131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AMA28"/>
      <c r="AMB28"/>
      <c r="AMC28"/>
      <c r="AMD28"/>
      <c r="AME28"/>
      <c r="AMF28"/>
      <c r="AMG28"/>
      <c r="AMH28"/>
      <c r="AMI28"/>
      <c r="AMJ28"/>
    </row>
    <row r="29" spans="1:1024" ht="9" customHeight="1" x14ac:dyDescent="0.25">
      <c r="A29" s="148"/>
      <c r="B29" s="148"/>
      <c r="C29" s="148"/>
      <c r="D29" s="148"/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AMA29"/>
      <c r="AMB29"/>
      <c r="AMC29"/>
      <c r="AMD29"/>
      <c r="AME29"/>
      <c r="AMF29"/>
      <c r="AMG29"/>
      <c r="AMH29"/>
      <c r="AMI29"/>
      <c r="AMJ29"/>
    </row>
    <row r="30" spans="1:1024" ht="15.95" customHeight="1" x14ac:dyDescent="0.25">
      <c r="A30" s="257" t="s">
        <v>9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AMA30"/>
      <c r="AMB30"/>
      <c r="AMC30"/>
      <c r="AMD30"/>
      <c r="AME30"/>
      <c r="AMF30"/>
      <c r="AMG30"/>
      <c r="AMH30"/>
      <c r="AMI30"/>
      <c r="AMJ30"/>
    </row>
    <row r="31" spans="1:1024" s="2" customFormat="1" ht="18.75" customHeight="1" x14ac:dyDescent="0.25">
      <c r="A31" s="249" t="s">
        <v>108</v>
      </c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</row>
    <row r="32" spans="1:1024" s="2" customFormat="1" ht="18.75" customHeight="1" x14ac:dyDescent="0.25">
      <c r="A32" s="249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</row>
    <row r="33" spans="1:1024" s="2" customFormat="1" ht="18.75" customHeight="1" x14ac:dyDescent="0.25">
      <c r="A33" s="249" t="s">
        <v>109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</row>
    <row r="34" spans="1:1024" s="2" customFormat="1" ht="18.75" customHeight="1" x14ac:dyDescent="0.25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</row>
    <row r="35" spans="1:1024" ht="18.75" customHeight="1" x14ac:dyDescent="0.25">
      <c r="A35" s="250" t="s">
        <v>125</v>
      </c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46" spans="1:1024" ht="15.75" x14ac:dyDescent="0.25">
      <c r="A46" s="245" t="s">
        <v>0</v>
      </c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</row>
    <row r="47" spans="1:1024" ht="15.75" x14ac:dyDescent="0.25">
      <c r="A47" s="245" t="s">
        <v>1</v>
      </c>
      <c r="B47" s="245"/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</row>
    <row r="48" spans="1:1024" ht="15.75" x14ac:dyDescent="0.25">
      <c r="A48" s="246" t="s">
        <v>56</v>
      </c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</row>
    <row r="49" spans="1:18" ht="15.75" x14ac:dyDescent="0.25">
      <c r="A49" s="247" t="s">
        <v>474</v>
      </c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</row>
    <row r="50" spans="1:18" ht="15.75" x14ac:dyDescent="0.25">
      <c r="A50" s="247" t="s">
        <v>112</v>
      </c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247"/>
    </row>
    <row r="51" spans="1:18" ht="15.75" x14ac:dyDescent="0.25">
      <c r="A51" s="259" t="s">
        <v>2</v>
      </c>
      <c r="B51" s="259"/>
      <c r="C51" s="259"/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37"/>
    </row>
    <row r="52" spans="1:18" ht="131.25" customHeight="1" x14ac:dyDescent="0.25">
      <c r="A52" s="24"/>
      <c r="B52" s="248" t="s">
        <v>124</v>
      </c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60"/>
    </row>
    <row r="53" spans="1:18" ht="18.75" x14ac:dyDescent="0.3">
      <c r="A53" s="22"/>
      <c r="B53" s="237" t="s">
        <v>11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38" t="s">
        <v>126</v>
      </c>
      <c r="M53" s="238"/>
      <c r="N53" s="238"/>
      <c r="O53" s="43" t="s">
        <v>12</v>
      </c>
      <c r="P53" s="238" t="s">
        <v>127</v>
      </c>
      <c r="Q53" s="238"/>
      <c r="R53" s="238"/>
    </row>
    <row r="54" spans="1:18" ht="18.75" x14ac:dyDescent="0.3">
      <c r="A54" s="22"/>
      <c r="B54" s="239" t="s">
        <v>20</v>
      </c>
      <c r="C54" s="239"/>
      <c r="D54" s="239"/>
      <c r="E54" s="239"/>
      <c r="F54" s="239"/>
      <c r="G54" s="239"/>
      <c r="H54" s="239"/>
      <c r="I54" s="242">
        <v>2</v>
      </c>
      <c r="J54" s="242"/>
      <c r="K54" s="44" t="s">
        <v>19</v>
      </c>
      <c r="L54" s="47"/>
      <c r="M54" s="243" t="s">
        <v>13</v>
      </c>
      <c r="N54" s="243"/>
      <c r="O54" s="243"/>
      <c r="P54" s="244" t="s">
        <v>14</v>
      </c>
      <c r="Q54" s="244"/>
      <c r="R54" s="244"/>
    </row>
    <row r="55" spans="1:18" ht="18.75" x14ac:dyDescent="0.3">
      <c r="A55" s="22"/>
      <c r="B55" s="237" t="s">
        <v>16</v>
      </c>
      <c r="C55" s="237"/>
      <c r="D55" s="238" t="s">
        <v>27</v>
      </c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</row>
    <row r="56" spans="1:18" ht="18.75" x14ac:dyDescent="0.3">
      <c r="A56" s="22"/>
      <c r="B56" s="239" t="s">
        <v>15</v>
      </c>
      <c r="C56" s="239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</row>
    <row r="57" spans="1:18" ht="15.75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</row>
    <row r="58" spans="1:18" ht="15.75" x14ac:dyDescent="0.25">
      <c r="A58" s="36"/>
      <c r="B58" s="240" t="s">
        <v>22</v>
      </c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1"/>
      <c r="R58" s="21">
        <v>14</v>
      </c>
    </row>
    <row r="59" spans="1:18" ht="15.75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pans="1:18" ht="15.75" x14ac:dyDescent="0.25">
      <c r="A60" s="4"/>
      <c r="B60" s="4"/>
      <c r="C60" s="4"/>
      <c r="D60" s="234" t="s">
        <v>6</v>
      </c>
      <c r="E60" s="235"/>
      <c r="F60" s="235"/>
      <c r="G60" s="235"/>
      <c r="H60" s="235"/>
      <c r="I60" s="235"/>
      <c r="J60" s="235"/>
      <c r="K60" s="235"/>
      <c r="L60" s="235"/>
      <c r="M60" s="235"/>
      <c r="N60" s="236"/>
      <c r="O60" s="8"/>
      <c r="P60" s="240" t="s">
        <v>23</v>
      </c>
      <c r="Q60" s="241"/>
      <c r="R60" s="21">
        <f>IF($R$58=2,1,ROUNDDOWN(R58*0.4,0))</f>
        <v>5</v>
      </c>
    </row>
    <row r="61" spans="1:18" ht="150.75" customHeight="1" x14ac:dyDescent="0.25">
      <c r="A61" s="5"/>
      <c r="B61" s="38"/>
      <c r="C61" s="39" t="s">
        <v>57</v>
      </c>
      <c r="D61" s="40" t="s">
        <v>25</v>
      </c>
      <c r="E61" s="40" t="s">
        <v>42</v>
      </c>
      <c r="F61" s="40" t="s">
        <v>132</v>
      </c>
      <c r="G61" s="40" t="s">
        <v>133</v>
      </c>
      <c r="H61" s="40" t="s">
        <v>103</v>
      </c>
      <c r="I61" s="40" t="s">
        <v>134</v>
      </c>
      <c r="J61" s="40" t="s">
        <v>129</v>
      </c>
      <c r="K61" s="45" t="s">
        <v>41</v>
      </c>
      <c r="L61" s="45"/>
      <c r="M61" s="14"/>
      <c r="N61" s="15"/>
      <c r="O61" s="12"/>
      <c r="P61" s="12"/>
    </row>
    <row r="62" spans="1:18" x14ac:dyDescent="0.25">
      <c r="A62" s="5"/>
      <c r="B62" s="251"/>
      <c r="C62" s="251"/>
      <c r="D62" s="234" t="s">
        <v>7</v>
      </c>
      <c r="E62" s="235"/>
      <c r="F62" s="235"/>
      <c r="G62" s="235"/>
      <c r="H62" s="235"/>
      <c r="I62" s="235"/>
      <c r="J62" s="235"/>
      <c r="K62" s="235"/>
      <c r="L62" s="235"/>
      <c r="M62" s="235"/>
      <c r="N62" s="236"/>
      <c r="O62" s="13" t="s">
        <v>8</v>
      </c>
      <c r="P62" s="30"/>
    </row>
    <row r="63" spans="1:18" x14ac:dyDescent="0.25">
      <c r="A63" s="5"/>
      <c r="B63" s="252"/>
      <c r="C63" s="252"/>
      <c r="D63" s="11">
        <v>1</v>
      </c>
      <c r="E63" s="6">
        <v>1</v>
      </c>
      <c r="F63" s="6">
        <v>1</v>
      </c>
      <c r="G63" s="6">
        <v>1</v>
      </c>
      <c r="H63" s="6">
        <v>3</v>
      </c>
      <c r="I63" s="6">
        <v>3</v>
      </c>
      <c r="J63" s="6">
        <v>3</v>
      </c>
      <c r="K63" s="6">
        <v>3</v>
      </c>
      <c r="L63" s="6"/>
      <c r="M63" s="6"/>
      <c r="N63" s="6"/>
      <c r="O63" s="16">
        <f>SUM(D$63:N$63)</f>
        <v>16</v>
      </c>
      <c r="P63" s="29"/>
    </row>
    <row r="64" spans="1:18" ht="48" x14ac:dyDescent="0.25">
      <c r="A64" s="17"/>
      <c r="B64" s="20" t="s">
        <v>3</v>
      </c>
      <c r="C64" s="20" t="s">
        <v>4</v>
      </c>
      <c r="D64" s="253" t="s">
        <v>5</v>
      </c>
      <c r="E64" s="254"/>
      <c r="F64" s="254"/>
      <c r="G64" s="254"/>
      <c r="H64" s="254"/>
      <c r="I64" s="254"/>
      <c r="J64" s="254"/>
      <c r="K64" s="254"/>
      <c r="L64" s="254"/>
      <c r="M64" s="254"/>
      <c r="N64" s="255"/>
      <c r="O64" s="28" t="s">
        <v>17</v>
      </c>
      <c r="P64" s="28" t="s">
        <v>21</v>
      </c>
      <c r="Q64" s="28" t="s">
        <v>18</v>
      </c>
      <c r="R64" s="28" t="s">
        <v>10</v>
      </c>
    </row>
    <row r="65" spans="1:18" ht="18.75" x14ac:dyDescent="0.3">
      <c r="A65" s="7"/>
      <c r="B65" s="106">
        <v>1</v>
      </c>
      <c r="C65" s="71" t="s">
        <v>60</v>
      </c>
      <c r="D65" s="155">
        <v>90</v>
      </c>
      <c r="E65" s="155">
        <v>92</v>
      </c>
      <c r="F65" s="145">
        <v>90</v>
      </c>
      <c r="G65" s="145">
        <v>90</v>
      </c>
      <c r="H65" s="145">
        <v>95</v>
      </c>
      <c r="I65" s="145">
        <v>90</v>
      </c>
      <c r="J65" s="145">
        <v>93</v>
      </c>
      <c r="K65" s="145">
        <v>92</v>
      </c>
      <c r="L65" s="50"/>
      <c r="M65" s="50"/>
      <c r="N65" s="65"/>
      <c r="O65" s="51">
        <f>((D65*$D$63+E65*$E$63+F65*$F$63+G65*$G$63+H65*$H$63+I65*$I$63+J65*$J$63+K65*$K$63+$L$63*L65+$M$63*M65+$N$63*N65)/$O$63)*0.9</f>
        <v>82.8</v>
      </c>
      <c r="P65" s="51">
        <v>33</v>
      </c>
      <c r="Q65" s="52">
        <f>P65*0.1</f>
        <v>3.3000000000000003</v>
      </c>
      <c r="R65" s="52">
        <f>O65+Q65</f>
        <v>86.1</v>
      </c>
    </row>
    <row r="66" spans="1:18" ht="18.75" x14ac:dyDescent="0.3">
      <c r="A66" s="7"/>
      <c r="B66" s="106">
        <v>2</v>
      </c>
      <c r="C66" s="71" t="s">
        <v>61</v>
      </c>
      <c r="D66" s="150">
        <v>95</v>
      </c>
      <c r="E66" s="145">
        <v>91</v>
      </c>
      <c r="F66" s="145">
        <v>90</v>
      </c>
      <c r="G66" s="145">
        <v>90</v>
      </c>
      <c r="H66" s="145">
        <v>92</v>
      </c>
      <c r="I66" s="150">
        <v>90</v>
      </c>
      <c r="J66" s="150">
        <v>94</v>
      </c>
      <c r="K66" s="150">
        <v>92</v>
      </c>
      <c r="L66" s="50"/>
      <c r="M66" s="50"/>
      <c r="N66" s="50"/>
      <c r="O66" s="51">
        <f t="shared" ref="O66:O75" si="3">((D66*$D$63+E66*$E$63+F66*$F$63+G66*$G$63+H66*$H$63+I66*$I$63+J66*$J$63+K66*$K$63+$L$63*L66+$M$63*M66+$N$63*N66)/$O$63)*0.9</f>
        <v>82.6875</v>
      </c>
      <c r="P66" s="51">
        <v>30</v>
      </c>
      <c r="Q66" s="52">
        <f t="shared" ref="Q66:Q75" si="4">P66*0.1</f>
        <v>3</v>
      </c>
      <c r="R66" s="52">
        <f>O66+Q66</f>
        <v>85.6875</v>
      </c>
    </row>
    <row r="67" spans="1:18" ht="18.75" x14ac:dyDescent="0.3">
      <c r="A67" s="7"/>
      <c r="B67" s="106">
        <v>3</v>
      </c>
      <c r="C67" s="71" t="s">
        <v>62</v>
      </c>
      <c r="D67" s="150">
        <v>95</v>
      </c>
      <c r="E67" s="145">
        <v>90</v>
      </c>
      <c r="F67" s="145">
        <v>90</v>
      </c>
      <c r="G67" s="145">
        <v>90</v>
      </c>
      <c r="H67" s="145">
        <v>90</v>
      </c>
      <c r="I67" s="150">
        <v>86</v>
      </c>
      <c r="J67" s="150">
        <v>96</v>
      </c>
      <c r="K67" s="150">
        <v>94</v>
      </c>
      <c r="L67" s="50"/>
      <c r="M67" s="50"/>
      <c r="N67" s="50"/>
      <c r="O67" s="51">
        <f t="shared" si="3"/>
        <v>82.293750000000003</v>
      </c>
      <c r="P67" s="51">
        <v>20</v>
      </c>
      <c r="Q67" s="52">
        <f t="shared" si="4"/>
        <v>2</v>
      </c>
      <c r="R67" s="52">
        <f t="shared" ref="R67:R75" si="5">O67+Q67</f>
        <v>84.293750000000003</v>
      </c>
    </row>
    <row r="68" spans="1:18" ht="18.75" x14ac:dyDescent="0.3">
      <c r="A68" s="7"/>
      <c r="B68" s="49">
        <v>4</v>
      </c>
      <c r="C68" s="71" t="s">
        <v>58</v>
      </c>
      <c r="D68" s="155">
        <v>95</v>
      </c>
      <c r="E68" s="145">
        <v>100</v>
      </c>
      <c r="F68" s="145">
        <v>95</v>
      </c>
      <c r="G68" s="145">
        <v>92</v>
      </c>
      <c r="H68" s="145">
        <v>90</v>
      </c>
      <c r="I68" s="155">
        <v>93</v>
      </c>
      <c r="J68" s="155">
        <v>96</v>
      </c>
      <c r="K68" s="155">
        <v>90</v>
      </c>
      <c r="L68" s="50"/>
      <c r="M68" s="50"/>
      <c r="N68" s="50"/>
      <c r="O68" s="51">
        <f t="shared" si="3"/>
        <v>83.756250000000009</v>
      </c>
      <c r="P68" s="51"/>
      <c r="Q68" s="52">
        <f t="shared" si="4"/>
        <v>0</v>
      </c>
      <c r="R68" s="52">
        <f t="shared" si="5"/>
        <v>83.756250000000009</v>
      </c>
    </row>
    <row r="69" spans="1:18" ht="19.5" thickBot="1" x14ac:dyDescent="0.35">
      <c r="A69" s="7"/>
      <c r="B69" s="126">
        <v>5</v>
      </c>
      <c r="C69" s="101" t="s">
        <v>135</v>
      </c>
      <c r="D69" s="158">
        <v>95</v>
      </c>
      <c r="E69" s="159">
        <v>100</v>
      </c>
      <c r="F69" s="159">
        <v>90</v>
      </c>
      <c r="G69" s="159">
        <v>90</v>
      </c>
      <c r="H69" s="159">
        <v>90</v>
      </c>
      <c r="I69" s="158">
        <v>90</v>
      </c>
      <c r="J69" s="158">
        <v>90</v>
      </c>
      <c r="K69" s="158">
        <v>90</v>
      </c>
      <c r="L69" s="102"/>
      <c r="M69" s="102"/>
      <c r="N69" s="102"/>
      <c r="O69" s="103">
        <f t="shared" si="3"/>
        <v>81.84375</v>
      </c>
      <c r="P69" s="103">
        <v>4</v>
      </c>
      <c r="Q69" s="104">
        <f t="shared" si="4"/>
        <v>0.4</v>
      </c>
      <c r="R69" s="104">
        <f t="shared" si="5"/>
        <v>82.243750000000006</v>
      </c>
    </row>
    <row r="70" spans="1:18" ht="18.75" x14ac:dyDescent="0.3">
      <c r="A70" s="7"/>
      <c r="B70" s="53">
        <v>6</v>
      </c>
      <c r="C70" s="86" t="s">
        <v>136</v>
      </c>
      <c r="D70" s="151">
        <v>95</v>
      </c>
      <c r="E70" s="152">
        <v>100</v>
      </c>
      <c r="F70" s="152">
        <v>90</v>
      </c>
      <c r="G70" s="152">
        <v>90</v>
      </c>
      <c r="H70" s="152">
        <v>90</v>
      </c>
      <c r="I70" s="151">
        <v>85</v>
      </c>
      <c r="J70" s="151">
        <v>91</v>
      </c>
      <c r="K70" s="151">
        <v>90</v>
      </c>
      <c r="L70" s="55"/>
      <c r="M70" s="55"/>
      <c r="N70" s="55"/>
      <c r="O70" s="56">
        <f t="shared" si="3"/>
        <v>81.168750000000003</v>
      </c>
      <c r="P70" s="56">
        <v>4</v>
      </c>
      <c r="Q70" s="57">
        <f t="shared" si="4"/>
        <v>0.4</v>
      </c>
      <c r="R70" s="57">
        <f t="shared" si="5"/>
        <v>81.568750000000009</v>
      </c>
    </row>
    <row r="71" spans="1:18" ht="18.75" x14ac:dyDescent="0.3">
      <c r="A71" s="7"/>
      <c r="B71" s="106">
        <v>7</v>
      </c>
      <c r="C71" s="71" t="s">
        <v>139</v>
      </c>
      <c r="D71" s="155">
        <v>81</v>
      </c>
      <c r="E71" s="155">
        <v>92</v>
      </c>
      <c r="F71" s="145">
        <v>82</v>
      </c>
      <c r="G71" s="145">
        <v>85</v>
      </c>
      <c r="H71" s="145">
        <v>80</v>
      </c>
      <c r="I71" s="145">
        <v>80</v>
      </c>
      <c r="J71" s="145">
        <v>80</v>
      </c>
      <c r="K71" s="145">
        <v>80</v>
      </c>
      <c r="L71" s="55"/>
      <c r="M71" s="55"/>
      <c r="N71" s="55"/>
      <c r="O71" s="51">
        <f t="shared" si="3"/>
        <v>73.125</v>
      </c>
      <c r="P71" s="56"/>
      <c r="Q71" s="52">
        <f t="shared" si="4"/>
        <v>0</v>
      </c>
      <c r="R71" s="52">
        <f t="shared" si="5"/>
        <v>73.125</v>
      </c>
    </row>
    <row r="72" spans="1:18" ht="18.75" x14ac:dyDescent="0.3">
      <c r="A72" s="7"/>
      <c r="B72" s="49">
        <v>8</v>
      </c>
      <c r="C72" s="86" t="s">
        <v>59</v>
      </c>
      <c r="D72" s="155">
        <v>85</v>
      </c>
      <c r="E72" s="155">
        <v>100</v>
      </c>
      <c r="F72" s="145">
        <v>78</v>
      </c>
      <c r="G72" s="145">
        <v>65</v>
      </c>
      <c r="H72" s="145">
        <v>78</v>
      </c>
      <c r="I72" s="145">
        <v>70</v>
      </c>
      <c r="J72" s="145">
        <v>90</v>
      </c>
      <c r="K72" s="145">
        <v>82</v>
      </c>
      <c r="L72" s="55"/>
      <c r="M72" s="55"/>
      <c r="N72" s="55"/>
      <c r="O72" s="51">
        <f t="shared" si="3"/>
        <v>72.45</v>
      </c>
      <c r="P72" s="51"/>
      <c r="Q72" s="52">
        <f t="shared" si="4"/>
        <v>0</v>
      </c>
      <c r="R72" s="52">
        <f t="shared" si="5"/>
        <v>72.45</v>
      </c>
    </row>
    <row r="73" spans="1:18" ht="18.75" x14ac:dyDescent="0.3">
      <c r="A73" s="7"/>
      <c r="B73" s="106">
        <v>9</v>
      </c>
      <c r="C73" s="71" t="s">
        <v>137</v>
      </c>
      <c r="D73" s="153">
        <v>85</v>
      </c>
      <c r="E73" s="156">
        <v>80</v>
      </c>
      <c r="F73" s="156">
        <v>74</v>
      </c>
      <c r="G73" s="156">
        <v>76</v>
      </c>
      <c r="H73" s="156">
        <v>74</v>
      </c>
      <c r="I73" s="150">
        <v>76</v>
      </c>
      <c r="J73" s="150">
        <v>77</v>
      </c>
      <c r="K73" s="150">
        <v>75</v>
      </c>
      <c r="L73" s="93"/>
      <c r="M73" s="93"/>
      <c r="N73" s="93"/>
      <c r="O73" s="51">
        <f t="shared" si="3"/>
        <v>68.681250000000006</v>
      </c>
      <c r="P73" s="157"/>
      <c r="Q73" s="52">
        <f t="shared" si="4"/>
        <v>0</v>
      </c>
      <c r="R73" s="52">
        <f t="shared" si="5"/>
        <v>68.681250000000006</v>
      </c>
    </row>
    <row r="74" spans="1:18" ht="18.75" x14ac:dyDescent="0.3">
      <c r="A74" s="7"/>
      <c r="B74" s="49">
        <v>10</v>
      </c>
      <c r="C74" s="71" t="s">
        <v>113</v>
      </c>
      <c r="D74" s="150">
        <v>74</v>
      </c>
      <c r="E74" s="156">
        <v>100</v>
      </c>
      <c r="F74" s="156">
        <v>72</v>
      </c>
      <c r="G74" s="156">
        <v>77</v>
      </c>
      <c r="H74" s="156">
        <v>74</v>
      </c>
      <c r="I74" s="150">
        <v>75</v>
      </c>
      <c r="J74" s="150">
        <v>74</v>
      </c>
      <c r="K74" s="150">
        <v>75</v>
      </c>
      <c r="L74" s="93"/>
      <c r="M74" s="93"/>
      <c r="N74" s="93"/>
      <c r="O74" s="51">
        <f t="shared" si="3"/>
        <v>68.456249999999997</v>
      </c>
      <c r="P74" s="157"/>
      <c r="Q74" s="52">
        <f t="shared" si="4"/>
        <v>0</v>
      </c>
      <c r="R74" s="52">
        <f t="shared" si="5"/>
        <v>68.456249999999997</v>
      </c>
    </row>
    <row r="75" spans="1:18" ht="18.75" x14ac:dyDescent="0.3">
      <c r="A75" s="7"/>
      <c r="B75" s="106">
        <v>11</v>
      </c>
      <c r="C75" s="71" t="s">
        <v>138</v>
      </c>
      <c r="D75" s="150">
        <v>74</v>
      </c>
      <c r="E75" s="156">
        <v>75</v>
      </c>
      <c r="F75" s="156">
        <v>72</v>
      </c>
      <c r="G75" s="156">
        <v>74</v>
      </c>
      <c r="H75" s="156">
        <v>74</v>
      </c>
      <c r="I75" s="150">
        <v>75</v>
      </c>
      <c r="J75" s="150">
        <v>75</v>
      </c>
      <c r="K75" s="150">
        <v>70</v>
      </c>
      <c r="L75" s="93"/>
      <c r="M75" s="93"/>
      <c r="N75" s="93"/>
      <c r="O75" s="51">
        <f t="shared" si="3"/>
        <v>66.206249999999997</v>
      </c>
      <c r="P75" s="157"/>
      <c r="Q75" s="52">
        <f t="shared" si="4"/>
        <v>0</v>
      </c>
      <c r="R75" s="52">
        <f t="shared" si="5"/>
        <v>66.206249999999997</v>
      </c>
    </row>
    <row r="76" spans="1:18" ht="18.75" hidden="1" x14ac:dyDescent="0.3">
      <c r="A76" s="7"/>
      <c r="B76" s="107"/>
      <c r="C76" s="71"/>
      <c r="D76" s="155"/>
      <c r="E76" s="145"/>
      <c r="F76" s="145"/>
      <c r="G76" s="145"/>
      <c r="H76" s="145"/>
      <c r="I76" s="155"/>
      <c r="J76" s="155"/>
      <c r="K76" s="155"/>
      <c r="L76" s="50"/>
      <c r="M76" s="50"/>
      <c r="N76" s="50"/>
      <c r="O76" s="51"/>
      <c r="P76" s="105"/>
      <c r="Q76" s="108"/>
      <c r="R76" s="108"/>
    </row>
    <row r="77" spans="1:18" ht="18.75" x14ac:dyDescent="0.3">
      <c r="C77" s="77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105"/>
      <c r="P77" s="35"/>
      <c r="Q77" s="32"/>
      <c r="R77" s="31"/>
    </row>
    <row r="78" spans="1:18" ht="15.75" x14ac:dyDescent="0.25">
      <c r="O78" s="33"/>
      <c r="P78" s="35"/>
      <c r="Q78" s="32"/>
      <c r="R78" s="31"/>
    </row>
    <row r="79" spans="1:18" ht="15.75" x14ac:dyDescent="0.25">
      <c r="A79" s="256" t="s">
        <v>131</v>
      </c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6"/>
      <c r="P79" s="256"/>
      <c r="Q79" s="256"/>
      <c r="R79" s="256"/>
    </row>
    <row r="80" spans="1:18" ht="15.75" x14ac:dyDescent="0.25">
      <c r="A80" s="148"/>
      <c r="B80" s="148"/>
      <c r="C80" s="148"/>
      <c r="D80" s="148"/>
      <c r="E80" s="148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</row>
    <row r="81" spans="1:18" ht="15.75" x14ac:dyDescent="0.25">
      <c r="A81" s="257" t="s">
        <v>9</v>
      </c>
      <c r="B81" s="257"/>
      <c r="C81" s="257"/>
      <c r="D81" s="257"/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7"/>
      <c r="P81" s="257"/>
      <c r="Q81" s="257"/>
      <c r="R81" s="257"/>
    </row>
    <row r="82" spans="1:18" ht="15.75" x14ac:dyDescent="0.25">
      <c r="A82" s="249" t="s">
        <v>108</v>
      </c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</row>
    <row r="83" spans="1:18" ht="15.75" x14ac:dyDescent="0.25">
      <c r="A83" s="249"/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</row>
    <row r="84" spans="1:18" ht="15.75" x14ac:dyDescent="0.25">
      <c r="A84" s="249" t="s">
        <v>109</v>
      </c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</row>
    <row r="85" spans="1:18" ht="15.75" x14ac:dyDescent="0.25">
      <c r="A85" s="250"/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</row>
    <row r="86" spans="1:18" ht="15.75" x14ac:dyDescent="0.25">
      <c r="A86" s="250" t="s">
        <v>125</v>
      </c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</row>
    <row r="97" spans="1:18" ht="15.75" x14ac:dyDescent="0.25">
      <c r="A97" s="245" t="s">
        <v>0</v>
      </c>
      <c r="B97" s="245"/>
      <c r="C97" s="245"/>
      <c r="D97" s="245"/>
      <c r="E97" s="245"/>
      <c r="F97" s="245"/>
      <c r="G97" s="245"/>
      <c r="H97" s="245"/>
      <c r="I97" s="245"/>
      <c r="J97" s="245"/>
      <c r="K97" s="245"/>
      <c r="L97" s="245"/>
      <c r="M97" s="245"/>
      <c r="N97" s="245"/>
      <c r="O97" s="245"/>
      <c r="P97" s="245"/>
      <c r="Q97" s="245"/>
      <c r="R97" s="245"/>
    </row>
    <row r="98" spans="1:18" ht="15.75" x14ac:dyDescent="0.25">
      <c r="A98" s="245" t="s">
        <v>1</v>
      </c>
      <c r="B98" s="245"/>
      <c r="C98" s="245"/>
      <c r="D98" s="245"/>
      <c r="E98" s="245"/>
      <c r="F98" s="245"/>
      <c r="G98" s="245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5"/>
    </row>
    <row r="99" spans="1:18" ht="15.75" x14ac:dyDescent="0.25">
      <c r="A99" s="246" t="s">
        <v>56</v>
      </c>
      <c r="B99" s="246"/>
      <c r="C99" s="246"/>
      <c r="D99" s="246"/>
      <c r="E99" s="246"/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</row>
    <row r="100" spans="1:18" ht="15.75" x14ac:dyDescent="0.25">
      <c r="A100" s="247" t="s">
        <v>475</v>
      </c>
      <c r="B100" s="247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</row>
    <row r="101" spans="1:18" ht="15.75" x14ac:dyDescent="0.25">
      <c r="A101" s="247" t="s">
        <v>112</v>
      </c>
      <c r="B101" s="247"/>
      <c r="C101" s="247"/>
      <c r="D101" s="247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</row>
    <row r="102" spans="1:18" ht="15.75" x14ac:dyDescent="0.25">
      <c r="A102" s="259" t="s">
        <v>2</v>
      </c>
      <c r="B102" s="259"/>
      <c r="C102" s="259"/>
      <c r="D102" s="259"/>
      <c r="E102" s="259"/>
      <c r="F102" s="259"/>
      <c r="G102" s="259"/>
      <c r="H102" s="259"/>
      <c r="I102" s="259"/>
      <c r="J102" s="259"/>
      <c r="K102" s="259"/>
      <c r="L102" s="259"/>
      <c r="M102" s="259"/>
      <c r="N102" s="259"/>
      <c r="O102" s="259"/>
      <c r="P102" s="37"/>
    </row>
    <row r="103" spans="1:18" ht="132.75" customHeight="1" x14ac:dyDescent="0.25">
      <c r="A103" s="24"/>
      <c r="B103" s="248" t="s">
        <v>124</v>
      </c>
      <c r="C103" s="260"/>
      <c r="D103" s="260"/>
      <c r="E103" s="260"/>
      <c r="F103" s="260"/>
      <c r="G103" s="260"/>
      <c r="H103" s="260"/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</row>
    <row r="104" spans="1:18" ht="18.75" x14ac:dyDescent="0.3">
      <c r="A104" s="22"/>
      <c r="B104" s="237" t="s">
        <v>11</v>
      </c>
      <c r="C104" s="237"/>
      <c r="D104" s="237"/>
      <c r="E104" s="237"/>
      <c r="F104" s="237"/>
      <c r="G104" s="237"/>
      <c r="H104" s="237"/>
      <c r="I104" s="237"/>
      <c r="J104" s="237"/>
      <c r="K104" s="237"/>
      <c r="L104" s="238" t="s">
        <v>126</v>
      </c>
      <c r="M104" s="238"/>
      <c r="N104" s="238"/>
      <c r="O104" s="43" t="s">
        <v>12</v>
      </c>
      <c r="P104" s="238" t="s">
        <v>127</v>
      </c>
      <c r="Q104" s="238"/>
      <c r="R104" s="238"/>
    </row>
    <row r="105" spans="1:18" ht="18.75" x14ac:dyDescent="0.3">
      <c r="A105" s="22"/>
      <c r="B105" s="239" t="s">
        <v>20</v>
      </c>
      <c r="C105" s="239"/>
      <c r="D105" s="239"/>
      <c r="E105" s="239"/>
      <c r="F105" s="239"/>
      <c r="G105" s="239"/>
      <c r="H105" s="239"/>
      <c r="I105" s="242">
        <v>2</v>
      </c>
      <c r="J105" s="242"/>
      <c r="K105" s="44" t="s">
        <v>19</v>
      </c>
      <c r="L105" s="44"/>
      <c r="M105" s="243" t="s">
        <v>13</v>
      </c>
      <c r="N105" s="243"/>
      <c r="O105" s="243"/>
      <c r="P105" s="244" t="s">
        <v>14</v>
      </c>
      <c r="Q105" s="244"/>
      <c r="R105" s="244"/>
    </row>
    <row r="106" spans="1:18" ht="18.75" x14ac:dyDescent="0.3">
      <c r="A106" s="22"/>
      <c r="B106" s="237" t="s">
        <v>16</v>
      </c>
      <c r="C106" s="237"/>
      <c r="D106" s="238" t="s">
        <v>29</v>
      </c>
      <c r="E106" s="238"/>
      <c r="F106" s="238"/>
      <c r="G106" s="238"/>
      <c r="H106" s="238"/>
      <c r="I106" s="238"/>
      <c r="J106" s="238"/>
      <c r="K106" s="238"/>
      <c r="L106" s="238"/>
      <c r="M106" s="238"/>
      <c r="N106" s="238"/>
      <c r="O106" s="238"/>
      <c r="P106" s="238"/>
      <c r="Q106" s="238"/>
      <c r="R106" s="238"/>
    </row>
    <row r="107" spans="1:18" ht="18.75" x14ac:dyDescent="0.3">
      <c r="A107" s="22"/>
      <c r="B107" s="239" t="s">
        <v>15</v>
      </c>
      <c r="C107" s="239"/>
      <c r="D107" s="258"/>
      <c r="E107" s="258"/>
      <c r="F107" s="258"/>
      <c r="G107" s="258"/>
      <c r="H107" s="258"/>
      <c r="I107" s="258"/>
      <c r="J107" s="258"/>
      <c r="K107" s="258"/>
      <c r="L107" s="258"/>
      <c r="M107" s="258"/>
      <c r="N107" s="258"/>
      <c r="O107" s="258"/>
      <c r="P107" s="258"/>
      <c r="Q107" s="258"/>
      <c r="R107" s="258"/>
    </row>
    <row r="108" spans="1:18" ht="15.75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</row>
    <row r="109" spans="1:18" ht="15.75" x14ac:dyDescent="0.25">
      <c r="A109" s="36"/>
      <c r="B109" s="240" t="s">
        <v>22</v>
      </c>
      <c r="C109" s="240"/>
      <c r="D109" s="240"/>
      <c r="E109" s="240"/>
      <c r="F109" s="240"/>
      <c r="G109" s="240"/>
      <c r="H109" s="240"/>
      <c r="I109" s="240"/>
      <c r="J109" s="240"/>
      <c r="K109" s="240"/>
      <c r="L109" s="240"/>
      <c r="M109" s="240"/>
      <c r="N109" s="240"/>
      <c r="O109" s="240"/>
      <c r="P109" s="240"/>
      <c r="Q109" s="241"/>
      <c r="R109" s="21">
        <v>15</v>
      </c>
    </row>
    <row r="110" spans="1:18" ht="15.75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</row>
    <row r="111" spans="1:18" ht="15.75" x14ac:dyDescent="0.25">
      <c r="A111" s="4"/>
      <c r="B111" s="4"/>
      <c r="C111" s="4"/>
      <c r="D111" s="234" t="s">
        <v>6</v>
      </c>
      <c r="E111" s="235"/>
      <c r="F111" s="235"/>
      <c r="G111" s="235"/>
      <c r="H111" s="235"/>
      <c r="I111" s="235"/>
      <c r="J111" s="235"/>
      <c r="K111" s="235"/>
      <c r="L111" s="235"/>
      <c r="M111" s="235"/>
      <c r="N111" s="236"/>
      <c r="O111" s="8"/>
      <c r="P111" s="240" t="s">
        <v>23</v>
      </c>
      <c r="Q111" s="241"/>
      <c r="R111" s="21">
        <f>IF($R$109=2,1,ROUNDDOWN(R109*0.4,0))</f>
        <v>6</v>
      </c>
    </row>
    <row r="112" spans="1:18" ht="132" customHeight="1" x14ac:dyDescent="0.25">
      <c r="A112" s="5"/>
      <c r="B112" s="38"/>
      <c r="C112" s="39" t="s">
        <v>63</v>
      </c>
      <c r="D112" s="40" t="s">
        <v>42</v>
      </c>
      <c r="E112" s="40" t="s">
        <v>40</v>
      </c>
      <c r="F112" s="40" t="s">
        <v>132</v>
      </c>
      <c r="G112" s="40" t="s">
        <v>133</v>
      </c>
      <c r="H112" s="40" t="s">
        <v>140</v>
      </c>
      <c r="I112" s="40" t="s">
        <v>41</v>
      </c>
      <c r="J112" s="45" t="s">
        <v>43</v>
      </c>
      <c r="K112" s="40" t="s">
        <v>102</v>
      </c>
      <c r="L112" s="40"/>
      <c r="M112" s="14"/>
      <c r="N112" s="15"/>
      <c r="O112" s="12"/>
      <c r="P112" s="12"/>
    </row>
    <row r="113" spans="1:18" x14ac:dyDescent="0.25">
      <c r="A113" s="5"/>
      <c r="B113" s="251"/>
      <c r="C113" s="251"/>
      <c r="D113" s="234" t="s">
        <v>7</v>
      </c>
      <c r="E113" s="235"/>
      <c r="F113" s="235"/>
      <c r="G113" s="235"/>
      <c r="H113" s="235"/>
      <c r="I113" s="235"/>
      <c r="J113" s="235"/>
      <c r="K113" s="235"/>
      <c r="L113" s="235"/>
      <c r="M113" s="235"/>
      <c r="N113" s="236"/>
      <c r="O113" s="13" t="s">
        <v>8</v>
      </c>
      <c r="P113" s="30"/>
    </row>
    <row r="114" spans="1:18" x14ac:dyDescent="0.25">
      <c r="A114" s="5"/>
      <c r="B114" s="252"/>
      <c r="C114" s="252"/>
      <c r="D114" s="11">
        <v>1</v>
      </c>
      <c r="E114" s="6">
        <v>1</v>
      </c>
      <c r="F114" s="6">
        <v>1</v>
      </c>
      <c r="G114" s="6">
        <v>1</v>
      </c>
      <c r="H114" s="6">
        <v>3</v>
      </c>
      <c r="I114" s="6">
        <v>3</v>
      </c>
      <c r="J114" s="6">
        <v>3</v>
      </c>
      <c r="K114" s="6">
        <v>3</v>
      </c>
      <c r="L114" s="6"/>
      <c r="M114" s="6"/>
      <c r="N114" s="6"/>
      <c r="O114" s="16">
        <f>SUM(D$114:N$114)</f>
        <v>16</v>
      </c>
      <c r="P114" s="29"/>
    </row>
    <row r="115" spans="1:18" ht="48" x14ac:dyDescent="0.25">
      <c r="A115" s="17"/>
      <c r="B115" s="20" t="s">
        <v>3</v>
      </c>
      <c r="C115" s="20" t="s">
        <v>4</v>
      </c>
      <c r="D115" s="253" t="s">
        <v>5</v>
      </c>
      <c r="E115" s="254"/>
      <c r="F115" s="254"/>
      <c r="G115" s="254"/>
      <c r="H115" s="254"/>
      <c r="I115" s="254"/>
      <c r="J115" s="254"/>
      <c r="K115" s="254"/>
      <c r="L115" s="254"/>
      <c r="M115" s="254"/>
      <c r="N115" s="255"/>
      <c r="O115" s="28" t="s">
        <v>17</v>
      </c>
      <c r="P115" s="28" t="s">
        <v>21</v>
      </c>
      <c r="Q115" s="28" t="s">
        <v>18</v>
      </c>
      <c r="R115" s="28" t="s">
        <v>10</v>
      </c>
    </row>
    <row r="116" spans="1:18" ht="18.75" x14ac:dyDescent="0.3">
      <c r="A116" s="7"/>
      <c r="B116" s="106">
        <v>1</v>
      </c>
      <c r="C116" s="71" t="s">
        <v>64</v>
      </c>
      <c r="D116" s="155">
        <v>99</v>
      </c>
      <c r="E116" s="155">
        <v>88</v>
      </c>
      <c r="F116" s="156">
        <v>91</v>
      </c>
      <c r="G116" s="156">
        <v>88</v>
      </c>
      <c r="H116" s="155">
        <v>91</v>
      </c>
      <c r="I116" s="156">
        <v>90</v>
      </c>
      <c r="J116" s="155">
        <v>95</v>
      </c>
      <c r="K116" s="155">
        <v>90</v>
      </c>
      <c r="L116" s="50"/>
      <c r="M116" s="50"/>
      <c r="N116" s="50"/>
      <c r="O116" s="51">
        <f>((D116*$D$114+E116*$E$114+F116*$F$114+G116*$G$114+H116*$H$114+I116*$I$114+J116*$J$114+K116*$K$114+$L$114*L116+$M$114*M116+$N$114*N116)/$O$114)*0.9</f>
        <v>82.350000000000009</v>
      </c>
      <c r="P116" s="51">
        <v>33</v>
      </c>
      <c r="Q116" s="52">
        <f>P116*0.1</f>
        <v>3.3000000000000003</v>
      </c>
      <c r="R116" s="52">
        <f>O116+Q116</f>
        <v>85.65</v>
      </c>
    </row>
    <row r="117" spans="1:18" ht="18.75" x14ac:dyDescent="0.3">
      <c r="A117" s="7"/>
      <c r="B117" s="49">
        <v>2</v>
      </c>
      <c r="C117" s="71" t="s">
        <v>141</v>
      </c>
      <c r="D117" s="161">
        <v>100</v>
      </c>
      <c r="E117" s="161">
        <v>86</v>
      </c>
      <c r="F117" s="156">
        <v>85</v>
      </c>
      <c r="G117" s="156">
        <v>91</v>
      </c>
      <c r="H117" s="161">
        <v>90</v>
      </c>
      <c r="I117" s="156">
        <v>92</v>
      </c>
      <c r="J117" s="161">
        <v>94</v>
      </c>
      <c r="K117" s="161">
        <v>90</v>
      </c>
      <c r="L117" s="50"/>
      <c r="M117" s="50"/>
      <c r="N117" s="50"/>
      <c r="O117" s="51">
        <f t="shared" ref="O117:O128" si="6">((D117*$D$114+E117*$E$114+F117*$F$114+G117*$G$114+H117*$H$114+I117*$I$114+J117*$J$114+K117*$K$114+$L$114*L117+$M$114*M117+$N$114*N117)/$O$114)*0.9</f>
        <v>82.125</v>
      </c>
      <c r="P117" s="51">
        <v>33</v>
      </c>
      <c r="Q117" s="52">
        <f t="shared" ref="Q117:Q126" si="7">P117*0.1</f>
        <v>3.3000000000000003</v>
      </c>
      <c r="R117" s="52">
        <f t="shared" ref="R117:R126" si="8">O117+Q117</f>
        <v>85.424999999999997</v>
      </c>
    </row>
    <row r="118" spans="1:18" ht="18.75" x14ac:dyDescent="0.3">
      <c r="A118" s="7"/>
      <c r="B118" s="49">
        <v>3</v>
      </c>
      <c r="C118" s="71" t="s">
        <v>66</v>
      </c>
      <c r="D118" s="161">
        <v>100</v>
      </c>
      <c r="E118" s="161">
        <v>90</v>
      </c>
      <c r="F118" s="156">
        <v>90</v>
      </c>
      <c r="G118" s="156">
        <v>92</v>
      </c>
      <c r="H118" s="161">
        <v>86</v>
      </c>
      <c r="I118" s="156">
        <v>94</v>
      </c>
      <c r="J118" s="161">
        <v>95</v>
      </c>
      <c r="K118" s="161">
        <v>85</v>
      </c>
      <c r="L118" s="50"/>
      <c r="M118" s="50"/>
      <c r="N118" s="50"/>
      <c r="O118" s="51">
        <f t="shared" si="6"/>
        <v>81.674999999999997</v>
      </c>
      <c r="P118" s="51">
        <v>7</v>
      </c>
      <c r="Q118" s="52">
        <f t="shared" si="7"/>
        <v>0.70000000000000007</v>
      </c>
      <c r="R118" s="52">
        <f t="shared" si="8"/>
        <v>82.375</v>
      </c>
    </row>
    <row r="119" spans="1:18" ht="18.75" x14ac:dyDescent="0.3">
      <c r="A119" s="7"/>
      <c r="B119" s="49">
        <v>4</v>
      </c>
      <c r="C119" s="71" t="s">
        <v>65</v>
      </c>
      <c r="D119" s="161">
        <v>75</v>
      </c>
      <c r="E119" s="161">
        <v>90</v>
      </c>
      <c r="F119" s="156">
        <v>90</v>
      </c>
      <c r="G119" s="156">
        <v>92</v>
      </c>
      <c r="H119" s="161">
        <v>80</v>
      </c>
      <c r="I119" s="156">
        <v>88</v>
      </c>
      <c r="J119" s="161">
        <v>94</v>
      </c>
      <c r="K119" s="161">
        <v>85</v>
      </c>
      <c r="L119" s="50"/>
      <c r="M119" s="50"/>
      <c r="N119" s="50"/>
      <c r="O119" s="51">
        <f t="shared" si="6"/>
        <v>78.075000000000003</v>
      </c>
      <c r="P119" s="51">
        <v>30</v>
      </c>
      <c r="Q119" s="52">
        <f t="shared" si="7"/>
        <v>3</v>
      </c>
      <c r="R119" s="52">
        <f t="shared" si="8"/>
        <v>81.075000000000003</v>
      </c>
    </row>
    <row r="120" spans="1:18" ht="18.75" x14ac:dyDescent="0.3">
      <c r="A120" s="7"/>
      <c r="B120" s="49">
        <v>5</v>
      </c>
      <c r="C120" s="71" t="s">
        <v>142</v>
      </c>
      <c r="D120" s="161">
        <v>100</v>
      </c>
      <c r="E120" s="161">
        <v>80</v>
      </c>
      <c r="F120" s="156">
        <v>91</v>
      </c>
      <c r="G120" s="156">
        <v>90</v>
      </c>
      <c r="H120" s="161">
        <v>78</v>
      </c>
      <c r="I120" s="156">
        <v>75</v>
      </c>
      <c r="J120" s="161">
        <v>91</v>
      </c>
      <c r="K120" s="161">
        <v>76</v>
      </c>
      <c r="L120" s="50"/>
      <c r="M120" s="50"/>
      <c r="N120" s="50"/>
      <c r="O120" s="51">
        <f t="shared" si="6"/>
        <v>74.306250000000006</v>
      </c>
      <c r="P120" s="51">
        <v>17</v>
      </c>
      <c r="Q120" s="52">
        <f t="shared" si="7"/>
        <v>1.7000000000000002</v>
      </c>
      <c r="R120" s="52">
        <f t="shared" si="8"/>
        <v>76.006250000000009</v>
      </c>
    </row>
    <row r="121" spans="1:18" ht="19.5" thickBot="1" x14ac:dyDescent="0.35">
      <c r="A121" s="7"/>
      <c r="B121" s="109">
        <v>6</v>
      </c>
      <c r="C121" s="101" t="s">
        <v>114</v>
      </c>
      <c r="D121" s="165">
        <v>84</v>
      </c>
      <c r="E121" s="165">
        <v>84</v>
      </c>
      <c r="F121" s="166">
        <v>85</v>
      </c>
      <c r="G121" s="166">
        <v>90</v>
      </c>
      <c r="H121" s="165">
        <v>78</v>
      </c>
      <c r="I121" s="166">
        <v>84</v>
      </c>
      <c r="J121" s="165">
        <v>82</v>
      </c>
      <c r="K121" s="165">
        <v>82</v>
      </c>
      <c r="L121" s="102"/>
      <c r="M121" s="102"/>
      <c r="N121" s="102"/>
      <c r="O121" s="103">
        <f t="shared" si="6"/>
        <v>74.306250000000006</v>
      </c>
      <c r="P121" s="103">
        <v>14</v>
      </c>
      <c r="Q121" s="104">
        <f t="shared" si="7"/>
        <v>1.4000000000000001</v>
      </c>
      <c r="R121" s="104">
        <f t="shared" si="8"/>
        <v>75.706250000000011</v>
      </c>
    </row>
    <row r="122" spans="1:18" ht="18.75" x14ac:dyDescent="0.3">
      <c r="A122" s="7"/>
      <c r="B122" s="53">
        <v>7</v>
      </c>
      <c r="C122" s="86" t="s">
        <v>143</v>
      </c>
      <c r="D122" s="163">
        <v>71</v>
      </c>
      <c r="E122" s="163">
        <v>85</v>
      </c>
      <c r="F122" s="164">
        <v>74</v>
      </c>
      <c r="G122" s="164">
        <v>85</v>
      </c>
      <c r="H122" s="163">
        <v>75</v>
      </c>
      <c r="I122" s="164">
        <v>82</v>
      </c>
      <c r="J122" s="163">
        <v>91</v>
      </c>
      <c r="K122" s="163">
        <v>85</v>
      </c>
      <c r="L122" s="55"/>
      <c r="M122" s="55"/>
      <c r="N122" s="55"/>
      <c r="O122" s="56">
        <f t="shared" si="6"/>
        <v>73.912500000000009</v>
      </c>
      <c r="P122" s="56">
        <v>7</v>
      </c>
      <c r="Q122" s="57">
        <f t="shared" si="7"/>
        <v>0.70000000000000007</v>
      </c>
      <c r="R122" s="57">
        <f t="shared" si="8"/>
        <v>74.612500000000011</v>
      </c>
    </row>
    <row r="123" spans="1:18" ht="18.75" x14ac:dyDescent="0.3">
      <c r="A123" s="7"/>
      <c r="B123" s="49">
        <v>8</v>
      </c>
      <c r="C123" s="71" t="s">
        <v>144</v>
      </c>
      <c r="D123" s="160">
        <v>74</v>
      </c>
      <c r="E123" s="160">
        <v>74</v>
      </c>
      <c r="F123" s="156">
        <v>78</v>
      </c>
      <c r="G123" s="156">
        <v>78</v>
      </c>
      <c r="H123" s="161">
        <v>74</v>
      </c>
      <c r="I123" s="156">
        <v>74</v>
      </c>
      <c r="J123" s="161">
        <v>80</v>
      </c>
      <c r="K123" s="161">
        <v>74</v>
      </c>
      <c r="L123" s="50"/>
      <c r="M123" s="50"/>
      <c r="N123" s="50"/>
      <c r="O123" s="51">
        <f t="shared" si="6"/>
        <v>68.0625</v>
      </c>
      <c r="P123" s="51">
        <v>30</v>
      </c>
      <c r="Q123" s="52">
        <f t="shared" si="7"/>
        <v>3</v>
      </c>
      <c r="R123" s="52">
        <f t="shared" si="8"/>
        <v>71.0625</v>
      </c>
    </row>
    <row r="124" spans="1:18" ht="18.75" x14ac:dyDescent="0.3">
      <c r="A124" s="7"/>
      <c r="B124" s="49">
        <v>9</v>
      </c>
      <c r="C124" s="71" t="s">
        <v>145</v>
      </c>
      <c r="D124" s="160">
        <v>74</v>
      </c>
      <c r="E124" s="160">
        <v>72</v>
      </c>
      <c r="F124" s="156">
        <v>78</v>
      </c>
      <c r="G124" s="156">
        <v>78</v>
      </c>
      <c r="H124" s="161">
        <v>75</v>
      </c>
      <c r="I124" s="156">
        <v>74</v>
      </c>
      <c r="J124" s="161">
        <v>75</v>
      </c>
      <c r="K124" s="161">
        <v>74</v>
      </c>
      <c r="L124" s="50"/>
      <c r="M124" s="50"/>
      <c r="N124" s="50"/>
      <c r="O124" s="51">
        <f t="shared" si="6"/>
        <v>67.275000000000006</v>
      </c>
      <c r="P124" s="51"/>
      <c r="Q124" s="52">
        <f t="shared" si="7"/>
        <v>0</v>
      </c>
      <c r="R124" s="52">
        <f t="shared" si="8"/>
        <v>67.275000000000006</v>
      </c>
    </row>
    <row r="125" spans="1:18" ht="18.75" x14ac:dyDescent="0.3">
      <c r="A125" s="7"/>
      <c r="B125" s="49">
        <v>10</v>
      </c>
      <c r="C125" s="71" t="s">
        <v>146</v>
      </c>
      <c r="D125" s="161">
        <v>74</v>
      </c>
      <c r="E125" s="161">
        <v>70</v>
      </c>
      <c r="F125" s="156">
        <v>74</v>
      </c>
      <c r="G125" s="156">
        <v>78</v>
      </c>
      <c r="H125" s="161">
        <v>67</v>
      </c>
      <c r="I125" s="156">
        <v>74</v>
      </c>
      <c r="J125" s="161">
        <v>80</v>
      </c>
      <c r="K125" s="161">
        <v>72</v>
      </c>
      <c r="L125" s="50"/>
      <c r="M125" s="50"/>
      <c r="N125" s="50"/>
      <c r="O125" s="51">
        <f t="shared" si="6"/>
        <v>66.09375</v>
      </c>
      <c r="P125" s="51"/>
      <c r="Q125" s="52">
        <f t="shared" si="7"/>
        <v>0</v>
      </c>
      <c r="R125" s="52">
        <f t="shared" si="8"/>
        <v>66.09375</v>
      </c>
    </row>
    <row r="126" spans="1:18" ht="18.75" x14ac:dyDescent="0.3">
      <c r="A126" s="7"/>
      <c r="B126" s="49">
        <v>11</v>
      </c>
      <c r="C126" s="71" t="s">
        <v>147</v>
      </c>
      <c r="D126" s="161">
        <v>65</v>
      </c>
      <c r="E126" s="161">
        <v>82</v>
      </c>
      <c r="F126" s="156">
        <v>74</v>
      </c>
      <c r="G126" s="156">
        <v>80</v>
      </c>
      <c r="H126" s="161">
        <v>67</v>
      </c>
      <c r="I126" s="156">
        <v>74</v>
      </c>
      <c r="J126" s="161">
        <v>78</v>
      </c>
      <c r="K126" s="161">
        <v>68</v>
      </c>
      <c r="L126" s="50"/>
      <c r="M126" s="50"/>
      <c r="N126" s="50"/>
      <c r="O126" s="51">
        <f t="shared" si="6"/>
        <v>65.362499999999997</v>
      </c>
      <c r="P126" s="51"/>
      <c r="Q126" s="52">
        <f t="shared" si="7"/>
        <v>0</v>
      </c>
      <c r="R126" s="52">
        <f t="shared" si="8"/>
        <v>65.362499999999997</v>
      </c>
    </row>
    <row r="127" spans="1:18" ht="18.75" hidden="1" x14ac:dyDescent="0.3">
      <c r="A127" s="7"/>
      <c r="B127" s="67"/>
      <c r="C127" s="77"/>
      <c r="D127" s="163"/>
      <c r="E127" s="163"/>
      <c r="F127" s="152"/>
      <c r="G127" s="152"/>
      <c r="H127" s="163"/>
      <c r="I127" s="164"/>
      <c r="J127" s="163"/>
      <c r="K127" s="163"/>
      <c r="L127" s="55"/>
      <c r="M127" s="55"/>
      <c r="N127" s="55"/>
      <c r="O127" s="51">
        <f t="shared" si="6"/>
        <v>0</v>
      </c>
      <c r="P127" s="56"/>
      <c r="Q127" s="57"/>
      <c r="R127" s="57"/>
    </row>
    <row r="128" spans="1:18" ht="19.5" hidden="1" thickBot="1" x14ac:dyDescent="0.35">
      <c r="A128" s="7"/>
      <c r="B128" s="67"/>
      <c r="C128" s="101"/>
      <c r="D128" s="155"/>
      <c r="E128" s="155"/>
      <c r="F128" s="145"/>
      <c r="G128" s="145"/>
      <c r="H128" s="155"/>
      <c r="I128" s="156"/>
      <c r="J128" s="155"/>
      <c r="K128" s="155"/>
      <c r="L128" s="50"/>
      <c r="M128" s="50"/>
      <c r="N128" s="50"/>
      <c r="O128" s="51">
        <f t="shared" si="6"/>
        <v>0</v>
      </c>
      <c r="P128" s="51"/>
      <c r="Q128" s="52"/>
      <c r="R128" s="52"/>
    </row>
    <row r="129" spans="1:18" ht="18.75" x14ac:dyDescent="0.3">
      <c r="C129" s="77"/>
      <c r="D129" s="98"/>
      <c r="E129" s="98"/>
      <c r="F129" s="98"/>
      <c r="G129" s="98"/>
      <c r="H129" s="98"/>
      <c r="I129" s="98"/>
      <c r="J129" s="98"/>
      <c r="K129" s="98"/>
      <c r="L129" s="98"/>
      <c r="O129" s="33"/>
      <c r="P129" s="35"/>
      <c r="Q129" s="32"/>
      <c r="R129" s="31"/>
    </row>
    <row r="130" spans="1:18" ht="15.75" x14ac:dyDescent="0.25">
      <c r="O130" s="33"/>
      <c r="P130" s="35"/>
      <c r="Q130" s="32"/>
      <c r="R130" s="31"/>
    </row>
    <row r="131" spans="1:18" ht="15.75" x14ac:dyDescent="0.25">
      <c r="A131" s="256" t="s">
        <v>131</v>
      </c>
      <c r="B131" s="256"/>
      <c r="C131" s="256"/>
      <c r="D131" s="256"/>
      <c r="E131" s="256"/>
      <c r="F131" s="256"/>
      <c r="G131" s="256"/>
      <c r="H131" s="256"/>
      <c r="I131" s="256"/>
      <c r="J131" s="256"/>
      <c r="K131" s="256"/>
      <c r="L131" s="256"/>
      <c r="M131" s="256"/>
      <c r="N131" s="256"/>
      <c r="O131" s="256"/>
      <c r="P131" s="256"/>
      <c r="Q131" s="256"/>
      <c r="R131" s="256"/>
    </row>
    <row r="132" spans="1:18" ht="15.75" x14ac:dyDescent="0.25">
      <c r="A132" s="148"/>
      <c r="B132" s="148"/>
      <c r="C132" s="148"/>
      <c r="D132" s="148"/>
      <c r="E132" s="148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</row>
    <row r="133" spans="1:18" ht="15.75" x14ac:dyDescent="0.25">
      <c r="A133" s="257" t="s">
        <v>9</v>
      </c>
      <c r="B133" s="257"/>
      <c r="C133" s="257"/>
      <c r="D133" s="257"/>
      <c r="E133" s="257"/>
      <c r="F133" s="257"/>
      <c r="G133" s="257"/>
      <c r="H133" s="257"/>
      <c r="I133" s="257"/>
      <c r="J133" s="257"/>
      <c r="K133" s="257"/>
      <c r="L133" s="257"/>
      <c r="M133" s="257"/>
      <c r="N133" s="257"/>
      <c r="O133" s="257"/>
      <c r="P133" s="257"/>
      <c r="Q133" s="257"/>
      <c r="R133" s="257"/>
    </row>
    <row r="134" spans="1:18" ht="15.75" x14ac:dyDescent="0.25">
      <c r="A134" s="249" t="s">
        <v>108</v>
      </c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  <c r="R134" s="249"/>
    </row>
    <row r="135" spans="1:18" ht="15.75" x14ac:dyDescent="0.25">
      <c r="A135" s="249"/>
      <c r="B135" s="249"/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  <c r="R135" s="249"/>
    </row>
    <row r="136" spans="1:18" ht="15.75" x14ac:dyDescent="0.25">
      <c r="A136" s="249" t="s">
        <v>109</v>
      </c>
      <c r="B136" s="249"/>
      <c r="C136" s="249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</row>
    <row r="137" spans="1:18" ht="15.75" x14ac:dyDescent="0.25">
      <c r="A137" s="250"/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</row>
    <row r="138" spans="1:18" ht="15.75" x14ac:dyDescent="0.25">
      <c r="A138" s="250" t="s">
        <v>125</v>
      </c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</row>
    <row r="149" spans="1:18" ht="15.75" x14ac:dyDescent="0.25">
      <c r="A149" s="245" t="s">
        <v>0</v>
      </c>
      <c r="B149" s="245"/>
      <c r="C149" s="245"/>
      <c r="D149" s="245"/>
      <c r="E149" s="245"/>
      <c r="F149" s="245"/>
      <c r="G149" s="245"/>
      <c r="H149" s="245"/>
      <c r="I149" s="245"/>
      <c r="J149" s="245"/>
      <c r="K149" s="245"/>
      <c r="L149" s="245"/>
      <c r="M149" s="245"/>
      <c r="N149" s="245"/>
      <c r="O149" s="245"/>
      <c r="P149" s="245"/>
      <c r="Q149" s="245"/>
      <c r="R149" s="245"/>
    </row>
    <row r="150" spans="1:18" ht="15.75" x14ac:dyDescent="0.25">
      <c r="A150" s="245" t="s">
        <v>1</v>
      </c>
      <c r="B150" s="245"/>
      <c r="C150" s="245"/>
      <c r="D150" s="245"/>
      <c r="E150" s="245"/>
      <c r="F150" s="245"/>
      <c r="G150" s="245"/>
      <c r="H150" s="245"/>
      <c r="I150" s="245"/>
      <c r="J150" s="245"/>
      <c r="K150" s="245"/>
      <c r="L150" s="245"/>
      <c r="M150" s="245"/>
      <c r="N150" s="245"/>
      <c r="O150" s="245"/>
      <c r="P150" s="245"/>
      <c r="Q150" s="245"/>
      <c r="R150" s="245"/>
    </row>
    <row r="151" spans="1:18" ht="15.75" x14ac:dyDescent="0.25">
      <c r="A151" s="246" t="s">
        <v>56</v>
      </c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</row>
    <row r="152" spans="1:18" ht="15.75" x14ac:dyDescent="0.25">
      <c r="A152" s="247" t="s">
        <v>476</v>
      </c>
      <c r="B152" s="247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247"/>
    </row>
    <row r="153" spans="1:18" ht="15.75" x14ac:dyDescent="0.25">
      <c r="A153" s="247" t="s">
        <v>112</v>
      </c>
      <c r="B153" s="247"/>
      <c r="C153" s="247"/>
      <c r="D153" s="247"/>
      <c r="E153" s="247"/>
      <c r="F153" s="247"/>
      <c r="G153" s="247"/>
      <c r="H153" s="247"/>
      <c r="I153" s="247"/>
      <c r="J153" s="247"/>
      <c r="K153" s="247"/>
      <c r="L153" s="247"/>
      <c r="M153" s="247"/>
      <c r="N153" s="247"/>
      <c r="O153" s="247"/>
      <c r="P153" s="247"/>
      <c r="Q153" s="247"/>
      <c r="R153" s="247"/>
    </row>
    <row r="154" spans="1:18" ht="15.75" x14ac:dyDescent="0.25">
      <c r="A154" s="259" t="s">
        <v>2</v>
      </c>
      <c r="B154" s="259"/>
      <c r="C154" s="259"/>
      <c r="D154" s="259"/>
      <c r="E154" s="259"/>
      <c r="F154" s="259"/>
      <c r="G154" s="259"/>
      <c r="H154" s="259"/>
      <c r="I154" s="259"/>
      <c r="J154" s="259"/>
      <c r="K154" s="259"/>
      <c r="L154" s="259"/>
      <c r="M154" s="259"/>
      <c r="N154" s="259"/>
      <c r="O154" s="259"/>
      <c r="P154" s="37"/>
    </row>
    <row r="155" spans="1:18" ht="134.25" customHeight="1" x14ac:dyDescent="0.25">
      <c r="A155" s="24"/>
      <c r="B155" s="248" t="s">
        <v>124</v>
      </c>
      <c r="C155" s="260"/>
      <c r="D155" s="260"/>
      <c r="E155" s="260"/>
      <c r="F155" s="260"/>
      <c r="G155" s="260"/>
      <c r="H155" s="260"/>
      <c r="I155" s="260"/>
      <c r="J155" s="260"/>
      <c r="K155" s="260"/>
      <c r="L155" s="260"/>
      <c r="M155" s="260"/>
      <c r="N155" s="260"/>
      <c r="O155" s="260"/>
      <c r="P155" s="260"/>
      <c r="Q155" s="260"/>
      <c r="R155" s="260"/>
    </row>
    <row r="156" spans="1:18" ht="18.75" x14ac:dyDescent="0.3">
      <c r="A156" s="22"/>
      <c r="B156" s="237" t="s">
        <v>11</v>
      </c>
      <c r="C156" s="237"/>
      <c r="D156" s="237"/>
      <c r="E156" s="237"/>
      <c r="F156" s="237"/>
      <c r="G156" s="237"/>
      <c r="H156" s="237"/>
      <c r="I156" s="237"/>
      <c r="J156" s="237"/>
      <c r="K156" s="237"/>
      <c r="L156" s="238" t="s">
        <v>126</v>
      </c>
      <c r="M156" s="238"/>
      <c r="N156" s="238"/>
      <c r="O156" s="43" t="s">
        <v>12</v>
      </c>
      <c r="P156" s="238" t="s">
        <v>127</v>
      </c>
      <c r="Q156" s="238"/>
      <c r="R156" s="238"/>
    </row>
    <row r="157" spans="1:18" ht="18.75" x14ac:dyDescent="0.3">
      <c r="A157" s="22"/>
      <c r="B157" s="239" t="s">
        <v>20</v>
      </c>
      <c r="C157" s="239"/>
      <c r="D157" s="239"/>
      <c r="E157" s="239"/>
      <c r="F157" s="239"/>
      <c r="G157" s="239"/>
      <c r="H157" s="239"/>
      <c r="I157" s="242">
        <v>2</v>
      </c>
      <c r="J157" s="242"/>
      <c r="K157" s="44" t="s">
        <v>19</v>
      </c>
      <c r="L157" s="44"/>
      <c r="M157" s="243" t="s">
        <v>13</v>
      </c>
      <c r="N157" s="243"/>
      <c r="O157" s="243"/>
      <c r="P157" s="244" t="s">
        <v>14</v>
      </c>
      <c r="Q157" s="244"/>
      <c r="R157" s="244"/>
    </row>
    <row r="158" spans="1:18" ht="18.75" x14ac:dyDescent="0.3">
      <c r="A158" s="22"/>
      <c r="B158" s="237" t="s">
        <v>16</v>
      </c>
      <c r="C158" s="237"/>
      <c r="D158" s="238" t="s">
        <v>28</v>
      </c>
      <c r="E158" s="238"/>
      <c r="F158" s="238"/>
      <c r="G158" s="238"/>
      <c r="H158" s="238"/>
      <c r="I158" s="238"/>
      <c r="J158" s="238"/>
      <c r="K158" s="238"/>
      <c r="L158" s="238"/>
      <c r="M158" s="238"/>
      <c r="N158" s="238"/>
      <c r="O158" s="238"/>
      <c r="P158" s="238"/>
      <c r="Q158" s="238"/>
      <c r="R158" s="238"/>
    </row>
    <row r="159" spans="1:18" ht="18.75" x14ac:dyDescent="0.3">
      <c r="A159" s="22"/>
      <c r="B159" s="239" t="s">
        <v>15</v>
      </c>
      <c r="C159" s="239"/>
      <c r="D159" s="258"/>
      <c r="E159" s="258"/>
      <c r="F159" s="258"/>
      <c r="G159" s="258"/>
      <c r="H159" s="258"/>
      <c r="I159" s="258"/>
      <c r="J159" s="258"/>
      <c r="K159" s="258"/>
      <c r="L159" s="258"/>
      <c r="M159" s="258"/>
      <c r="N159" s="258"/>
      <c r="O159" s="258"/>
      <c r="P159" s="258"/>
      <c r="Q159" s="258"/>
      <c r="R159" s="258"/>
    </row>
    <row r="160" spans="1:18" ht="15.75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</row>
    <row r="161" spans="1:18" ht="15.75" x14ac:dyDescent="0.25">
      <c r="A161" s="36"/>
      <c r="B161" s="240" t="s">
        <v>22</v>
      </c>
      <c r="C161" s="240"/>
      <c r="D161" s="240"/>
      <c r="E161" s="240"/>
      <c r="F161" s="240"/>
      <c r="G161" s="240"/>
      <c r="H161" s="240"/>
      <c r="I161" s="240"/>
      <c r="J161" s="240"/>
      <c r="K161" s="240"/>
      <c r="L161" s="240"/>
      <c r="M161" s="240"/>
      <c r="N161" s="240"/>
      <c r="O161" s="240"/>
      <c r="P161" s="240"/>
      <c r="Q161" s="241"/>
      <c r="R161" s="21">
        <v>12</v>
      </c>
    </row>
    <row r="162" spans="1:18" ht="15.75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</row>
    <row r="163" spans="1:18" ht="15.75" x14ac:dyDescent="0.25">
      <c r="A163" s="4"/>
      <c r="B163" s="4"/>
      <c r="C163" s="4"/>
      <c r="D163" s="234" t="s">
        <v>6</v>
      </c>
      <c r="E163" s="235"/>
      <c r="F163" s="235"/>
      <c r="G163" s="235"/>
      <c r="H163" s="235"/>
      <c r="I163" s="235"/>
      <c r="J163" s="235"/>
      <c r="K163" s="235"/>
      <c r="L163" s="235"/>
      <c r="M163" s="235"/>
      <c r="N163" s="236"/>
      <c r="O163" s="8"/>
      <c r="P163" s="240" t="s">
        <v>23</v>
      </c>
      <c r="Q163" s="241"/>
      <c r="R163" s="21">
        <f>IF($R$161=2,1,ROUNDDOWN(R161*0.4,0))</f>
        <v>4</v>
      </c>
    </row>
    <row r="164" spans="1:18" ht="141" customHeight="1" x14ac:dyDescent="0.25">
      <c r="A164" s="5"/>
      <c r="B164" s="38"/>
      <c r="C164" s="39" t="s">
        <v>67</v>
      </c>
      <c r="D164" s="40" t="s">
        <v>42</v>
      </c>
      <c r="E164" s="40" t="s">
        <v>40</v>
      </c>
      <c r="F164" s="40" t="s">
        <v>132</v>
      </c>
      <c r="G164" s="40" t="s">
        <v>133</v>
      </c>
      <c r="H164" s="40" t="s">
        <v>140</v>
      </c>
      <c r="I164" s="40" t="s">
        <v>148</v>
      </c>
      <c r="J164" s="40" t="s">
        <v>41</v>
      </c>
      <c r="K164" s="40" t="s">
        <v>103</v>
      </c>
      <c r="L164" s="40"/>
      <c r="M164" s="14"/>
      <c r="N164" s="15"/>
      <c r="O164" s="12"/>
      <c r="P164" s="12"/>
    </row>
    <row r="165" spans="1:18" x14ac:dyDescent="0.25">
      <c r="A165" s="5"/>
      <c r="B165" s="251"/>
      <c r="C165" s="251"/>
      <c r="D165" s="234" t="s">
        <v>7</v>
      </c>
      <c r="E165" s="235"/>
      <c r="F165" s="235"/>
      <c r="G165" s="235"/>
      <c r="H165" s="235"/>
      <c r="I165" s="235"/>
      <c r="J165" s="235"/>
      <c r="K165" s="235"/>
      <c r="L165" s="235"/>
      <c r="M165" s="235"/>
      <c r="N165" s="236"/>
      <c r="O165" s="13" t="s">
        <v>8</v>
      </c>
      <c r="P165" s="30"/>
    </row>
    <row r="166" spans="1:18" x14ac:dyDescent="0.25">
      <c r="A166" s="5"/>
      <c r="B166" s="252"/>
      <c r="C166" s="252"/>
      <c r="D166" s="11">
        <v>1</v>
      </c>
      <c r="E166" s="6">
        <v>1</v>
      </c>
      <c r="F166" s="6">
        <v>1</v>
      </c>
      <c r="G166" s="6">
        <v>1</v>
      </c>
      <c r="H166" s="6">
        <v>3</v>
      </c>
      <c r="I166" s="6">
        <v>3</v>
      </c>
      <c r="J166" s="6">
        <v>3</v>
      </c>
      <c r="K166" s="6">
        <v>3</v>
      </c>
      <c r="L166" s="6"/>
      <c r="M166" s="6"/>
      <c r="N166" s="6"/>
      <c r="O166" s="16">
        <f>SUM(D$166:N$166)</f>
        <v>16</v>
      </c>
      <c r="P166" s="29"/>
    </row>
    <row r="167" spans="1:18" ht="48" x14ac:dyDescent="0.25">
      <c r="A167" s="17"/>
      <c r="B167" s="20" t="s">
        <v>3</v>
      </c>
      <c r="C167" s="20" t="s">
        <v>4</v>
      </c>
      <c r="D167" s="253" t="s">
        <v>5</v>
      </c>
      <c r="E167" s="254"/>
      <c r="F167" s="254"/>
      <c r="G167" s="254"/>
      <c r="H167" s="254"/>
      <c r="I167" s="254"/>
      <c r="J167" s="254"/>
      <c r="K167" s="254"/>
      <c r="L167" s="254"/>
      <c r="M167" s="254"/>
      <c r="N167" s="255"/>
      <c r="O167" s="28" t="s">
        <v>17</v>
      </c>
      <c r="P167" s="28" t="s">
        <v>21</v>
      </c>
      <c r="Q167" s="28" t="s">
        <v>18</v>
      </c>
      <c r="R167" s="28" t="s">
        <v>10</v>
      </c>
    </row>
    <row r="168" spans="1:18" ht="18.75" x14ac:dyDescent="0.3">
      <c r="A168" s="7"/>
      <c r="B168" s="49">
        <v>1</v>
      </c>
      <c r="C168" s="64" t="s">
        <v>149</v>
      </c>
      <c r="D168" s="156">
        <v>90</v>
      </c>
      <c r="E168" s="155">
        <v>98</v>
      </c>
      <c r="F168" s="155">
        <v>90</v>
      </c>
      <c r="G168" s="155">
        <v>82</v>
      </c>
      <c r="H168" s="156">
        <v>90</v>
      </c>
      <c r="I168" s="155">
        <v>82</v>
      </c>
      <c r="J168" s="155">
        <v>90</v>
      </c>
      <c r="K168" s="155">
        <v>80</v>
      </c>
      <c r="L168" s="167"/>
      <c r="M168" s="64"/>
      <c r="N168" s="64"/>
      <c r="O168" s="51">
        <f>((D168*$D$166+E168*$E$166+F168*$F$166+G168*$G$166+H168*$H$166+I168*$I$166+J168*$J$166+K168*$K$166+$L$166*L168+$M$166*M168+$N$166*N168)/$O$166)*0.9</f>
        <v>77.962500000000006</v>
      </c>
      <c r="P168" s="51">
        <v>18</v>
      </c>
      <c r="Q168" s="52">
        <f>P168*0.1</f>
        <v>1.8</v>
      </c>
      <c r="R168" s="52">
        <f>O168+Q168</f>
        <v>79.762500000000003</v>
      </c>
    </row>
    <row r="169" spans="1:18" ht="18.75" x14ac:dyDescent="0.3">
      <c r="A169" s="7"/>
      <c r="B169" s="49">
        <v>2</v>
      </c>
      <c r="C169" s="64" t="s">
        <v>154</v>
      </c>
      <c r="D169" s="156">
        <v>74</v>
      </c>
      <c r="E169" s="155">
        <v>74</v>
      </c>
      <c r="F169" s="155">
        <v>75</v>
      </c>
      <c r="G169" s="155">
        <v>75</v>
      </c>
      <c r="H169" s="156">
        <v>80</v>
      </c>
      <c r="I169" s="155">
        <v>74</v>
      </c>
      <c r="J169" s="155">
        <v>75</v>
      </c>
      <c r="K169" s="155">
        <v>80</v>
      </c>
      <c r="L169" s="167"/>
      <c r="M169" s="64"/>
      <c r="N169" s="64"/>
      <c r="O169" s="51">
        <f t="shared" ref="O169:O174" si="9">((D169*$D$166+E169*$E$166+F169*$F$166+G169*$G$166+H169*$H$166+I169*$I$166+J169*$J$166+K169*$K$166+$L$166*L169+$M$166*M169+$N$166*N169)/$O$166)*0.9</f>
        <v>68.90625</v>
      </c>
      <c r="P169" s="51">
        <v>30</v>
      </c>
      <c r="Q169" s="52">
        <f t="shared" ref="Q169:Q174" si="10">P169*0.1</f>
        <v>3</v>
      </c>
      <c r="R169" s="52">
        <f t="shared" ref="R169:R174" si="11">O169+Q169</f>
        <v>71.90625</v>
      </c>
    </row>
    <row r="170" spans="1:18" ht="18.75" x14ac:dyDescent="0.3">
      <c r="A170" s="7"/>
      <c r="B170" s="49">
        <v>3</v>
      </c>
      <c r="C170" s="64" t="s">
        <v>152</v>
      </c>
      <c r="D170" s="156">
        <v>74</v>
      </c>
      <c r="E170" s="155">
        <v>80</v>
      </c>
      <c r="F170" s="155">
        <v>74</v>
      </c>
      <c r="G170" s="155">
        <v>74</v>
      </c>
      <c r="H170" s="156">
        <v>75</v>
      </c>
      <c r="I170" s="155">
        <v>75</v>
      </c>
      <c r="J170" s="155">
        <v>74</v>
      </c>
      <c r="K170" s="155">
        <v>75</v>
      </c>
      <c r="L170" s="167"/>
      <c r="M170" s="64"/>
      <c r="N170" s="64"/>
      <c r="O170" s="51">
        <f t="shared" si="9"/>
        <v>67.443750000000009</v>
      </c>
      <c r="P170" s="51">
        <v>30</v>
      </c>
      <c r="Q170" s="52">
        <f t="shared" si="10"/>
        <v>3</v>
      </c>
      <c r="R170" s="52">
        <f t="shared" si="11"/>
        <v>70.443750000000009</v>
      </c>
    </row>
    <row r="171" spans="1:18" ht="19.5" thickBot="1" x14ac:dyDescent="0.35">
      <c r="A171" s="7"/>
      <c r="B171" s="109">
        <v>4</v>
      </c>
      <c r="C171" s="112" t="s">
        <v>150</v>
      </c>
      <c r="D171" s="166">
        <v>80</v>
      </c>
      <c r="E171" s="165">
        <v>84</v>
      </c>
      <c r="F171" s="165">
        <v>74</v>
      </c>
      <c r="G171" s="165">
        <v>74</v>
      </c>
      <c r="H171" s="166">
        <v>80</v>
      </c>
      <c r="I171" s="165">
        <v>75</v>
      </c>
      <c r="J171" s="165">
        <v>75</v>
      </c>
      <c r="K171" s="165">
        <v>76</v>
      </c>
      <c r="L171" s="113"/>
      <c r="M171" s="112"/>
      <c r="N171" s="112"/>
      <c r="O171" s="103">
        <f t="shared" si="9"/>
        <v>69.1875</v>
      </c>
      <c r="P171" s="103"/>
      <c r="Q171" s="104">
        <f t="shared" si="10"/>
        <v>0</v>
      </c>
      <c r="R171" s="104">
        <f t="shared" si="11"/>
        <v>69.1875</v>
      </c>
    </row>
    <row r="172" spans="1:18" ht="18.75" x14ac:dyDescent="0.3">
      <c r="A172" s="7"/>
      <c r="B172" s="53">
        <v>5</v>
      </c>
      <c r="C172" s="85" t="s">
        <v>155</v>
      </c>
      <c r="D172" s="164">
        <v>74</v>
      </c>
      <c r="E172" s="168">
        <v>74</v>
      </c>
      <c r="F172" s="168">
        <v>74</v>
      </c>
      <c r="G172" s="168">
        <v>74</v>
      </c>
      <c r="H172" s="164">
        <v>74</v>
      </c>
      <c r="I172" s="168">
        <v>76</v>
      </c>
      <c r="J172" s="168">
        <v>75</v>
      </c>
      <c r="K172" s="168">
        <v>75</v>
      </c>
      <c r="L172" s="169"/>
      <c r="M172" s="85"/>
      <c r="N172" s="85"/>
      <c r="O172" s="56">
        <f t="shared" si="9"/>
        <v>67.275000000000006</v>
      </c>
      <c r="P172" s="56"/>
      <c r="Q172" s="57">
        <f t="shared" si="10"/>
        <v>0</v>
      </c>
      <c r="R172" s="57">
        <f t="shared" si="11"/>
        <v>67.275000000000006</v>
      </c>
    </row>
    <row r="173" spans="1:18" ht="18.75" x14ac:dyDescent="0.3">
      <c r="A173" s="7"/>
      <c r="B173" s="49">
        <v>6</v>
      </c>
      <c r="C173" s="64" t="s">
        <v>151</v>
      </c>
      <c r="D173" s="156">
        <v>80</v>
      </c>
      <c r="E173" s="155">
        <v>84</v>
      </c>
      <c r="F173" s="155">
        <v>80</v>
      </c>
      <c r="G173" s="155">
        <v>87</v>
      </c>
      <c r="H173" s="156">
        <v>63</v>
      </c>
      <c r="I173" s="155">
        <v>60</v>
      </c>
      <c r="J173" s="155">
        <v>82</v>
      </c>
      <c r="K173" s="155">
        <v>74</v>
      </c>
      <c r="L173" s="167"/>
      <c r="M173" s="64"/>
      <c r="N173" s="64"/>
      <c r="O173" s="51">
        <f t="shared" si="9"/>
        <v>65.7</v>
      </c>
      <c r="P173" s="51"/>
      <c r="Q173" s="52">
        <f t="shared" si="10"/>
        <v>0</v>
      </c>
      <c r="R173" s="52">
        <f t="shared" si="11"/>
        <v>65.7</v>
      </c>
    </row>
    <row r="174" spans="1:18" ht="18.75" x14ac:dyDescent="0.3">
      <c r="A174" s="7"/>
      <c r="B174" s="49">
        <v>7</v>
      </c>
      <c r="C174" s="64" t="s">
        <v>153</v>
      </c>
      <c r="D174" s="156">
        <v>87</v>
      </c>
      <c r="E174" s="155">
        <v>85</v>
      </c>
      <c r="F174" s="155">
        <v>80</v>
      </c>
      <c r="G174" s="155">
        <v>82</v>
      </c>
      <c r="H174" s="156">
        <v>74</v>
      </c>
      <c r="I174" s="155">
        <v>60</v>
      </c>
      <c r="J174" s="155">
        <v>64</v>
      </c>
      <c r="K174" s="155">
        <v>70</v>
      </c>
      <c r="L174" s="167"/>
      <c r="M174" s="64"/>
      <c r="N174" s="64"/>
      <c r="O174" s="51">
        <f t="shared" si="9"/>
        <v>64.012500000000003</v>
      </c>
      <c r="P174" s="51"/>
      <c r="Q174" s="52">
        <f t="shared" si="10"/>
        <v>0</v>
      </c>
      <c r="R174" s="52">
        <f t="shared" si="11"/>
        <v>64.012500000000003</v>
      </c>
    </row>
    <row r="175" spans="1:18" ht="18.75" hidden="1" x14ac:dyDescent="0.3">
      <c r="A175" s="7"/>
      <c r="B175" s="67"/>
      <c r="C175" s="68"/>
      <c r="D175" s="152"/>
      <c r="E175" s="168"/>
      <c r="F175" s="168"/>
      <c r="G175" s="168"/>
      <c r="H175" s="152"/>
      <c r="I175" s="168"/>
      <c r="J175" s="168"/>
      <c r="K175" s="168"/>
      <c r="L175" s="110"/>
      <c r="M175" s="68"/>
      <c r="N175" s="68"/>
      <c r="O175" s="56"/>
      <c r="P175" s="73"/>
      <c r="Q175" s="57"/>
      <c r="R175" s="57"/>
    </row>
    <row r="176" spans="1:18" ht="18.75" hidden="1" x14ac:dyDescent="0.3">
      <c r="A176" s="7"/>
      <c r="B176" s="67"/>
      <c r="C176" s="68"/>
      <c r="D176" s="145"/>
      <c r="E176" s="155"/>
      <c r="F176" s="155"/>
      <c r="G176" s="155"/>
      <c r="H176" s="145"/>
      <c r="I176" s="155"/>
      <c r="J176" s="155"/>
      <c r="K176" s="155"/>
      <c r="L176" s="110"/>
      <c r="M176" s="68"/>
      <c r="N176" s="68"/>
      <c r="O176" s="51"/>
      <c r="P176" s="73"/>
      <c r="Q176" s="52"/>
      <c r="R176" s="52"/>
    </row>
    <row r="177" spans="1:18" ht="18.75" x14ac:dyDescent="0.3">
      <c r="A177" s="7"/>
      <c r="B177" s="67"/>
      <c r="C177" s="68"/>
      <c r="D177" s="111"/>
      <c r="E177" s="111"/>
      <c r="F177" s="111"/>
      <c r="G177" s="111"/>
      <c r="H177" s="111"/>
      <c r="I177" s="111"/>
      <c r="J177" s="111"/>
      <c r="K177" s="111"/>
      <c r="L177" s="111"/>
      <c r="M177" s="97"/>
      <c r="N177" s="97"/>
      <c r="O177" s="73"/>
      <c r="P177" s="73"/>
      <c r="Q177" s="74"/>
      <c r="R177" s="74"/>
    </row>
    <row r="178" spans="1:18" ht="18.75" x14ac:dyDescent="0.3">
      <c r="B178" s="67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75"/>
      <c r="P178" s="73"/>
      <c r="Q178" s="74"/>
      <c r="R178" s="76"/>
    </row>
    <row r="179" spans="1:18" ht="18.75" x14ac:dyDescent="0.3">
      <c r="B179" s="67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75"/>
      <c r="P179" s="73"/>
      <c r="Q179" s="74"/>
      <c r="R179" s="76"/>
    </row>
    <row r="180" spans="1:18" ht="15.75" x14ac:dyDescent="0.25">
      <c r="A180" s="256" t="s">
        <v>131</v>
      </c>
      <c r="B180" s="256"/>
      <c r="C180" s="256"/>
      <c r="D180" s="256"/>
      <c r="E180" s="256"/>
      <c r="F180" s="256"/>
      <c r="G180" s="256"/>
      <c r="H180" s="256"/>
      <c r="I180" s="256"/>
      <c r="J180" s="256"/>
      <c r="K180" s="256"/>
      <c r="L180" s="256"/>
      <c r="M180" s="256"/>
      <c r="N180" s="256"/>
      <c r="O180" s="256"/>
      <c r="P180" s="256"/>
      <c r="Q180" s="256"/>
      <c r="R180" s="256"/>
    </row>
    <row r="181" spans="1:18" ht="15.75" x14ac:dyDescent="0.25">
      <c r="A181" s="148"/>
      <c r="B181" s="148"/>
      <c r="C181" s="148"/>
      <c r="D181" s="148"/>
      <c r="E181" s="148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49"/>
      <c r="R181" s="149"/>
    </row>
    <row r="182" spans="1:18" ht="15.75" x14ac:dyDescent="0.25">
      <c r="A182" s="257" t="s">
        <v>9</v>
      </c>
      <c r="B182" s="257"/>
      <c r="C182" s="257"/>
      <c r="D182" s="257"/>
      <c r="E182" s="257"/>
      <c r="F182" s="257"/>
      <c r="G182" s="257"/>
      <c r="H182" s="257"/>
      <c r="I182" s="257"/>
      <c r="J182" s="257"/>
      <c r="K182" s="257"/>
      <c r="L182" s="257"/>
      <c r="M182" s="257"/>
      <c r="N182" s="257"/>
      <c r="O182" s="257"/>
      <c r="P182" s="257"/>
      <c r="Q182" s="257"/>
      <c r="R182" s="257"/>
    </row>
    <row r="183" spans="1:18" ht="15.75" x14ac:dyDescent="0.25">
      <c r="A183" s="249" t="s">
        <v>108</v>
      </c>
      <c r="B183" s="249"/>
      <c r="C183" s="249"/>
      <c r="D183" s="249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  <c r="R183" s="249"/>
    </row>
    <row r="184" spans="1:18" ht="15.75" x14ac:dyDescent="0.25">
      <c r="A184" s="249"/>
      <c r="B184" s="249"/>
      <c r="C184" s="249"/>
      <c r="D184" s="249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  <c r="R184" s="249"/>
    </row>
    <row r="185" spans="1:18" ht="15.75" x14ac:dyDescent="0.25">
      <c r="A185" s="249" t="s">
        <v>109</v>
      </c>
      <c r="B185" s="249"/>
      <c r="C185" s="249"/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  <c r="R185" s="249"/>
    </row>
    <row r="186" spans="1:18" ht="15.75" x14ac:dyDescent="0.25">
      <c r="A186" s="250"/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  <c r="R186" s="250"/>
    </row>
    <row r="187" spans="1:18" ht="15.75" x14ac:dyDescent="0.25">
      <c r="A187" s="250" t="s">
        <v>125</v>
      </c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50"/>
    </row>
    <row r="194" spans="1:18" ht="15.75" x14ac:dyDescent="0.25">
      <c r="A194" s="245" t="s">
        <v>0</v>
      </c>
      <c r="B194" s="245"/>
      <c r="C194" s="245"/>
      <c r="D194" s="245"/>
      <c r="E194" s="245"/>
      <c r="F194" s="245"/>
      <c r="G194" s="245"/>
      <c r="H194" s="245"/>
      <c r="I194" s="245"/>
      <c r="J194" s="245"/>
      <c r="K194" s="245"/>
      <c r="L194" s="245"/>
      <c r="M194" s="245"/>
      <c r="N194" s="245"/>
      <c r="O194" s="245"/>
      <c r="P194" s="245"/>
      <c r="Q194" s="245"/>
      <c r="R194" s="245"/>
    </row>
    <row r="195" spans="1:18" ht="15.75" x14ac:dyDescent="0.25">
      <c r="A195" s="245" t="s">
        <v>1</v>
      </c>
      <c r="B195" s="245"/>
      <c r="C195" s="245"/>
      <c r="D195" s="245"/>
      <c r="E195" s="245"/>
      <c r="F195" s="245"/>
      <c r="G195" s="245"/>
      <c r="H195" s="245"/>
      <c r="I195" s="245"/>
      <c r="J195" s="245"/>
      <c r="K195" s="245"/>
      <c r="L195" s="245"/>
      <c r="M195" s="245"/>
      <c r="N195" s="245"/>
      <c r="O195" s="245"/>
      <c r="P195" s="245"/>
      <c r="Q195" s="245"/>
      <c r="R195" s="245"/>
    </row>
    <row r="196" spans="1:18" ht="15.75" x14ac:dyDescent="0.25">
      <c r="A196" s="246" t="s">
        <v>56</v>
      </c>
      <c r="B196" s="246"/>
      <c r="C196" s="246"/>
      <c r="D196" s="246"/>
      <c r="E196" s="246"/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  <c r="R196" s="246"/>
    </row>
    <row r="197" spans="1:18" ht="15.75" x14ac:dyDescent="0.25">
      <c r="A197" s="247" t="s">
        <v>477</v>
      </c>
      <c r="B197" s="247"/>
      <c r="C197" s="247"/>
      <c r="D197" s="247"/>
      <c r="E197" s="247"/>
      <c r="F197" s="247"/>
      <c r="G197" s="247"/>
      <c r="H197" s="247"/>
      <c r="I197" s="247"/>
      <c r="J197" s="247"/>
      <c r="K197" s="247"/>
      <c r="L197" s="247"/>
      <c r="M197" s="247"/>
      <c r="N197" s="247"/>
      <c r="O197" s="247"/>
      <c r="P197" s="247"/>
      <c r="Q197" s="247"/>
      <c r="R197" s="247"/>
    </row>
    <row r="198" spans="1:18" ht="15.75" x14ac:dyDescent="0.25">
      <c r="A198" s="247" t="s">
        <v>112</v>
      </c>
      <c r="B198" s="247"/>
      <c r="C198" s="247"/>
      <c r="D198" s="247"/>
      <c r="E198" s="247"/>
      <c r="F198" s="247"/>
      <c r="G198" s="247"/>
      <c r="H198" s="247"/>
      <c r="I198" s="247"/>
      <c r="J198" s="247"/>
      <c r="K198" s="247"/>
      <c r="L198" s="247"/>
      <c r="M198" s="247"/>
      <c r="N198" s="247"/>
      <c r="O198" s="247"/>
      <c r="P198" s="247"/>
      <c r="Q198" s="247"/>
      <c r="R198" s="247"/>
    </row>
    <row r="199" spans="1:18" ht="15.75" x14ac:dyDescent="0.25">
      <c r="A199" s="259" t="s">
        <v>2</v>
      </c>
      <c r="B199" s="259"/>
      <c r="C199" s="259"/>
      <c r="D199" s="259"/>
      <c r="E199" s="259"/>
      <c r="F199" s="259"/>
      <c r="G199" s="259"/>
      <c r="H199" s="259"/>
      <c r="I199" s="259"/>
      <c r="J199" s="259"/>
      <c r="K199" s="259"/>
      <c r="L199" s="259"/>
      <c r="M199" s="259"/>
      <c r="N199" s="259"/>
      <c r="O199" s="259"/>
      <c r="P199" s="137"/>
    </row>
    <row r="200" spans="1:18" ht="129.75" customHeight="1" x14ac:dyDescent="0.25">
      <c r="A200" s="24"/>
      <c r="B200" s="248" t="s">
        <v>124</v>
      </c>
      <c r="C200" s="248"/>
      <c r="D200" s="248"/>
      <c r="E200" s="248"/>
      <c r="F200" s="248"/>
      <c r="G200" s="248"/>
      <c r="H200" s="248"/>
      <c r="I200" s="248"/>
      <c r="J200" s="248"/>
      <c r="K200" s="248"/>
      <c r="L200" s="248"/>
      <c r="M200" s="248"/>
      <c r="N200" s="248"/>
      <c r="O200" s="248"/>
      <c r="P200" s="248"/>
      <c r="Q200" s="248"/>
      <c r="R200" s="248"/>
    </row>
    <row r="201" spans="1:18" ht="18.75" x14ac:dyDescent="0.3">
      <c r="A201" s="22"/>
      <c r="B201" s="237" t="s">
        <v>11</v>
      </c>
      <c r="C201" s="237"/>
      <c r="D201" s="237"/>
      <c r="E201" s="237"/>
      <c r="F201" s="237"/>
      <c r="G201" s="237"/>
      <c r="H201" s="237"/>
      <c r="I201" s="237"/>
      <c r="J201" s="237"/>
      <c r="K201" s="237"/>
      <c r="L201" s="238" t="s">
        <v>126</v>
      </c>
      <c r="M201" s="238"/>
      <c r="N201" s="238"/>
      <c r="O201" s="43" t="s">
        <v>12</v>
      </c>
      <c r="P201" s="238" t="s">
        <v>127</v>
      </c>
      <c r="Q201" s="238"/>
      <c r="R201" s="238"/>
    </row>
    <row r="202" spans="1:18" ht="18.75" x14ac:dyDescent="0.3">
      <c r="A202" s="22"/>
      <c r="B202" s="239" t="s">
        <v>20</v>
      </c>
      <c r="C202" s="239"/>
      <c r="D202" s="239"/>
      <c r="E202" s="239"/>
      <c r="F202" s="239"/>
      <c r="G202" s="239"/>
      <c r="H202" s="239"/>
      <c r="I202" s="242">
        <v>2</v>
      </c>
      <c r="J202" s="242"/>
      <c r="K202" s="44" t="s">
        <v>19</v>
      </c>
      <c r="L202" s="44"/>
      <c r="M202" s="243" t="s">
        <v>13</v>
      </c>
      <c r="N202" s="243"/>
      <c r="O202" s="243"/>
      <c r="P202" s="244" t="s">
        <v>14</v>
      </c>
      <c r="Q202" s="244"/>
      <c r="R202" s="244"/>
    </row>
    <row r="203" spans="1:18" ht="18.75" x14ac:dyDescent="0.3">
      <c r="A203" s="22"/>
      <c r="B203" s="237" t="s">
        <v>16</v>
      </c>
      <c r="C203" s="237"/>
      <c r="D203" s="238" t="s">
        <v>194</v>
      </c>
      <c r="E203" s="238"/>
      <c r="F203" s="238"/>
      <c r="G203" s="238"/>
      <c r="H203" s="238"/>
      <c r="I203" s="238"/>
      <c r="J203" s="238"/>
      <c r="K203" s="238"/>
      <c r="L203" s="238"/>
      <c r="M203" s="238"/>
      <c r="N203" s="238"/>
      <c r="O203" s="238"/>
      <c r="P203" s="238"/>
      <c r="Q203" s="238"/>
      <c r="R203" s="238"/>
    </row>
    <row r="204" spans="1:18" ht="18.75" x14ac:dyDescent="0.3">
      <c r="A204" s="22"/>
      <c r="B204" s="239" t="s">
        <v>15</v>
      </c>
      <c r="C204" s="239"/>
      <c r="D204" s="258"/>
      <c r="E204" s="258"/>
      <c r="F204" s="258"/>
      <c r="G204" s="258"/>
      <c r="H204" s="258"/>
      <c r="I204" s="258"/>
      <c r="J204" s="258"/>
      <c r="K204" s="258"/>
      <c r="L204" s="258"/>
      <c r="M204" s="258"/>
      <c r="N204" s="258"/>
      <c r="O204" s="258"/>
      <c r="P204" s="258"/>
      <c r="Q204" s="258"/>
      <c r="R204" s="258"/>
    </row>
    <row r="205" spans="1:18" ht="15.75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</row>
    <row r="206" spans="1:18" ht="15.75" x14ac:dyDescent="0.25">
      <c r="A206" s="36"/>
      <c r="B206" s="240" t="s">
        <v>22</v>
      </c>
      <c r="C206" s="240"/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1"/>
      <c r="R206" s="21">
        <v>5</v>
      </c>
    </row>
    <row r="207" spans="1:18" ht="15.75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</row>
    <row r="208" spans="1:18" ht="15.75" x14ac:dyDescent="0.25">
      <c r="A208" s="4"/>
      <c r="B208" s="4"/>
      <c r="C208" s="4"/>
      <c r="D208" s="234" t="s">
        <v>6</v>
      </c>
      <c r="E208" s="235"/>
      <c r="F208" s="235"/>
      <c r="G208" s="235"/>
      <c r="H208" s="235"/>
      <c r="I208" s="235"/>
      <c r="J208" s="235"/>
      <c r="K208" s="235"/>
      <c r="L208" s="235"/>
      <c r="M208" s="235"/>
      <c r="N208" s="236"/>
      <c r="O208" s="8"/>
      <c r="P208" s="240" t="s">
        <v>23</v>
      </c>
      <c r="Q208" s="241"/>
      <c r="R208" s="21">
        <f>IF($R$206=2,1,ROUNDDOWN(R206*0.4,0))</f>
        <v>2</v>
      </c>
    </row>
    <row r="209" spans="1:18" ht="152.25" customHeight="1" x14ac:dyDescent="0.25">
      <c r="A209" s="5"/>
      <c r="B209" s="134"/>
      <c r="C209" s="133" t="s">
        <v>200</v>
      </c>
      <c r="D209" s="40" t="s">
        <v>42</v>
      </c>
      <c r="E209" s="40" t="s">
        <v>40</v>
      </c>
      <c r="F209" s="40" t="s">
        <v>132</v>
      </c>
      <c r="G209" s="40" t="s">
        <v>133</v>
      </c>
      <c r="H209" s="40" t="s">
        <v>140</v>
      </c>
      <c r="I209" s="40" t="s">
        <v>148</v>
      </c>
      <c r="J209" s="40" t="s">
        <v>41</v>
      </c>
      <c r="K209" s="40" t="s">
        <v>103</v>
      </c>
      <c r="L209" s="40"/>
      <c r="M209" s="14"/>
      <c r="N209" s="15"/>
      <c r="O209" s="12"/>
      <c r="P209" s="12"/>
    </row>
    <row r="210" spans="1:18" x14ac:dyDescent="0.25">
      <c r="A210" s="5"/>
      <c r="B210" s="251"/>
      <c r="C210" s="261"/>
      <c r="D210" s="234" t="s">
        <v>7</v>
      </c>
      <c r="E210" s="235"/>
      <c r="F210" s="235"/>
      <c r="G210" s="235"/>
      <c r="H210" s="235"/>
      <c r="I210" s="235"/>
      <c r="J210" s="235"/>
      <c r="K210" s="235"/>
      <c r="L210" s="235"/>
      <c r="M210" s="235"/>
      <c r="N210" s="236"/>
      <c r="O210" s="13" t="s">
        <v>8</v>
      </c>
      <c r="P210" s="30"/>
    </row>
    <row r="211" spans="1:18" x14ac:dyDescent="0.25">
      <c r="A211" s="5"/>
      <c r="B211" s="262"/>
      <c r="C211" s="263"/>
      <c r="D211" s="11">
        <v>1</v>
      </c>
      <c r="E211" s="6">
        <v>1</v>
      </c>
      <c r="F211" s="6">
        <v>1</v>
      </c>
      <c r="G211" s="6">
        <v>1</v>
      </c>
      <c r="H211" s="6">
        <v>3</v>
      </c>
      <c r="I211" s="6">
        <v>3</v>
      </c>
      <c r="J211" s="6">
        <v>3</v>
      </c>
      <c r="K211" s="6">
        <v>3</v>
      </c>
      <c r="L211" s="6"/>
      <c r="M211" s="6"/>
      <c r="N211" s="6"/>
      <c r="O211" s="16">
        <f>SUM(D$211:N$211)</f>
        <v>16</v>
      </c>
      <c r="P211" s="29"/>
    </row>
    <row r="212" spans="1:18" ht="48" x14ac:dyDescent="0.25">
      <c r="A212" s="17"/>
      <c r="B212" s="135" t="s">
        <v>3</v>
      </c>
      <c r="C212" s="135" t="s">
        <v>4</v>
      </c>
      <c r="D212" s="253" t="s">
        <v>5</v>
      </c>
      <c r="E212" s="254"/>
      <c r="F212" s="254"/>
      <c r="G212" s="254"/>
      <c r="H212" s="254"/>
      <c r="I212" s="254"/>
      <c r="J212" s="254"/>
      <c r="K212" s="254"/>
      <c r="L212" s="254"/>
      <c r="M212" s="254"/>
      <c r="N212" s="255"/>
      <c r="O212" s="48" t="s">
        <v>17</v>
      </c>
      <c r="P212" s="48" t="s">
        <v>21</v>
      </c>
      <c r="Q212" s="48" t="s">
        <v>18</v>
      </c>
      <c r="R212" s="48" t="s">
        <v>10</v>
      </c>
    </row>
    <row r="213" spans="1:18" ht="18.75" x14ac:dyDescent="0.3">
      <c r="A213" s="7"/>
      <c r="B213" s="173">
        <v>1</v>
      </c>
      <c r="C213" s="64" t="s">
        <v>201</v>
      </c>
      <c r="D213" s="155">
        <v>100</v>
      </c>
      <c r="E213" s="155">
        <v>95</v>
      </c>
      <c r="F213" s="192">
        <v>95</v>
      </c>
      <c r="G213" s="156">
        <v>92</v>
      </c>
      <c r="H213" s="155">
        <v>90</v>
      </c>
      <c r="I213" s="156">
        <v>92</v>
      </c>
      <c r="J213" s="156">
        <v>90</v>
      </c>
      <c r="K213" s="156">
        <v>90</v>
      </c>
      <c r="L213" s="83"/>
      <c r="M213" s="64"/>
      <c r="N213" s="64"/>
      <c r="O213" s="51">
        <f>((D213*$D$211+E213*$E$211+F213*$F$211+G213*$G$211+H213*$H$211+I213*$I$211+J213*$J$211+K213*$K$211+$L$211*L213+$M$211*M213+$N$211*N213)/$O$211)*0.9</f>
        <v>82.575000000000003</v>
      </c>
      <c r="P213" s="51">
        <v>31</v>
      </c>
      <c r="Q213" s="52">
        <f>P213*0.1</f>
        <v>3.1</v>
      </c>
      <c r="R213" s="52">
        <f>O213+Q213</f>
        <v>85.674999999999997</v>
      </c>
    </row>
    <row r="214" spans="1:18" ht="19.5" thickBot="1" x14ac:dyDescent="0.35">
      <c r="A214" s="7"/>
      <c r="B214" s="109">
        <v>2</v>
      </c>
      <c r="C214" s="128" t="s">
        <v>202</v>
      </c>
      <c r="D214" s="165">
        <v>100</v>
      </c>
      <c r="E214" s="165">
        <v>100</v>
      </c>
      <c r="F214" s="194">
        <v>90</v>
      </c>
      <c r="G214" s="166">
        <v>90</v>
      </c>
      <c r="H214" s="165">
        <v>86</v>
      </c>
      <c r="I214" s="166">
        <v>91</v>
      </c>
      <c r="J214" s="166">
        <v>88</v>
      </c>
      <c r="K214" s="166">
        <v>87</v>
      </c>
      <c r="L214" s="114"/>
      <c r="M214" s="112"/>
      <c r="N214" s="112"/>
      <c r="O214" s="103">
        <f t="shared" ref="O214:O217" si="12">((D214*$D$211+E214*$E$211+F214*$F$211+G214*$G$211+H214*$H$211+I214*$I$211+J214*$J$211+K214*$K$211+$L$211*L214+$M$211*M214+$N$211*N214)/$O$211)*0.9</f>
        <v>80.775000000000006</v>
      </c>
      <c r="P214" s="103">
        <v>20</v>
      </c>
      <c r="Q214" s="104">
        <f>P214*0.1</f>
        <v>2</v>
      </c>
      <c r="R214" s="104">
        <f t="shared" ref="R214:R217" si="13">O214+Q214</f>
        <v>82.775000000000006</v>
      </c>
    </row>
    <row r="215" spans="1:18" ht="18.75" x14ac:dyDescent="0.3">
      <c r="A215" s="7"/>
      <c r="B215" s="53">
        <v>3</v>
      </c>
      <c r="C215" s="54" t="s">
        <v>203</v>
      </c>
      <c r="D215" s="168">
        <v>100</v>
      </c>
      <c r="E215" s="168">
        <v>90</v>
      </c>
      <c r="F215" s="193">
        <v>90</v>
      </c>
      <c r="G215" s="164">
        <v>90</v>
      </c>
      <c r="H215" s="168">
        <v>80</v>
      </c>
      <c r="I215" s="164">
        <v>83</v>
      </c>
      <c r="J215" s="164">
        <v>90</v>
      </c>
      <c r="K215" s="164">
        <v>85</v>
      </c>
      <c r="L215" s="84"/>
      <c r="M215" s="85"/>
      <c r="N215" s="85"/>
      <c r="O215" s="56">
        <f t="shared" si="12"/>
        <v>77.850000000000009</v>
      </c>
      <c r="P215" s="56">
        <v>13</v>
      </c>
      <c r="Q215" s="57">
        <f t="shared" ref="Q215:Q217" si="14">P215*0.1</f>
        <v>1.3</v>
      </c>
      <c r="R215" s="57">
        <f t="shared" si="13"/>
        <v>79.150000000000006</v>
      </c>
    </row>
    <row r="216" spans="1:18" ht="18.75" x14ac:dyDescent="0.3">
      <c r="A216" s="7"/>
      <c r="B216" s="49">
        <v>4</v>
      </c>
      <c r="C216" s="174" t="s">
        <v>204</v>
      </c>
      <c r="D216" s="155">
        <v>74</v>
      </c>
      <c r="E216" s="155">
        <v>90</v>
      </c>
      <c r="F216" s="192">
        <v>90</v>
      </c>
      <c r="G216" s="156">
        <v>90</v>
      </c>
      <c r="H216" s="155">
        <v>86</v>
      </c>
      <c r="I216" s="156">
        <v>82</v>
      </c>
      <c r="J216" s="156">
        <v>85</v>
      </c>
      <c r="K216" s="156">
        <v>82</v>
      </c>
      <c r="L216" s="83"/>
      <c r="M216" s="64"/>
      <c r="N216" s="64"/>
      <c r="O216" s="51">
        <f t="shared" si="12"/>
        <v>75.881250000000009</v>
      </c>
      <c r="P216" s="51"/>
      <c r="Q216" s="52">
        <f t="shared" si="14"/>
        <v>0</v>
      </c>
      <c r="R216" s="52">
        <f t="shared" si="13"/>
        <v>75.881250000000009</v>
      </c>
    </row>
    <row r="217" spans="1:18" ht="18.75" customHeight="1" x14ac:dyDescent="0.3">
      <c r="B217" s="49">
        <v>5</v>
      </c>
      <c r="C217" s="174" t="s">
        <v>205</v>
      </c>
      <c r="D217" s="155">
        <v>90</v>
      </c>
      <c r="E217" s="155">
        <v>80</v>
      </c>
      <c r="F217" s="192">
        <v>92</v>
      </c>
      <c r="G217" s="156">
        <v>91</v>
      </c>
      <c r="H217" s="155">
        <v>82</v>
      </c>
      <c r="I217" s="156">
        <v>80</v>
      </c>
      <c r="J217" s="156">
        <v>82</v>
      </c>
      <c r="K217" s="156">
        <v>74</v>
      </c>
      <c r="L217" s="83"/>
      <c r="M217" s="50"/>
      <c r="N217" s="50"/>
      <c r="O217" s="51">
        <f t="shared" si="12"/>
        <v>73.518749999999997</v>
      </c>
      <c r="P217" s="51"/>
      <c r="Q217" s="52">
        <f t="shared" si="14"/>
        <v>0</v>
      </c>
      <c r="R217" s="52">
        <f t="shared" si="13"/>
        <v>73.518749999999997</v>
      </c>
    </row>
    <row r="218" spans="1:18" ht="18.75" hidden="1" customHeight="1" x14ac:dyDescent="0.3">
      <c r="B218" s="53"/>
      <c r="C218" s="85"/>
      <c r="D218" s="84"/>
      <c r="E218" s="84"/>
      <c r="F218" s="84"/>
      <c r="G218" s="84"/>
      <c r="H218" s="84"/>
      <c r="I218" s="84"/>
      <c r="J218" s="84"/>
      <c r="K218" s="84"/>
      <c r="L218" s="84"/>
      <c r="M218" s="55"/>
      <c r="N218" s="55"/>
      <c r="O218" s="56"/>
      <c r="P218" s="56"/>
      <c r="Q218" s="57"/>
      <c r="R218" s="57"/>
    </row>
    <row r="219" spans="1:18" ht="18.75" x14ac:dyDescent="0.3">
      <c r="B219" s="68"/>
      <c r="C219" s="68"/>
      <c r="D219" s="111"/>
      <c r="E219" s="111"/>
      <c r="F219" s="111"/>
      <c r="G219" s="111"/>
      <c r="H219" s="111"/>
      <c r="I219" s="111"/>
      <c r="J219" s="111"/>
      <c r="K219" s="111"/>
      <c r="L219" s="111"/>
      <c r="M219" s="68"/>
      <c r="N219" s="68"/>
      <c r="O219" s="73"/>
      <c r="P219" s="73"/>
      <c r="Q219" s="74"/>
      <c r="R219" s="76"/>
    </row>
    <row r="220" spans="1:18" ht="15.75" x14ac:dyDescent="0.25">
      <c r="A220" s="256" t="s">
        <v>156</v>
      </c>
      <c r="B220" s="256"/>
      <c r="C220" s="256"/>
      <c r="D220" s="256"/>
      <c r="E220" s="256"/>
      <c r="F220" s="256"/>
      <c r="G220" s="256"/>
      <c r="H220" s="256"/>
      <c r="I220" s="256"/>
      <c r="J220" s="256"/>
      <c r="K220" s="256"/>
      <c r="L220" s="256"/>
      <c r="M220" s="256"/>
      <c r="N220" s="256"/>
      <c r="O220" s="256"/>
      <c r="P220" s="256"/>
      <c r="Q220" s="256"/>
      <c r="R220" s="256"/>
    </row>
    <row r="221" spans="1:18" ht="15.75" x14ac:dyDescent="0.25">
      <c r="A221" s="148"/>
      <c r="B221" s="148"/>
      <c r="C221" s="148"/>
      <c r="D221" s="148"/>
      <c r="E221" s="148"/>
      <c r="F221" s="149"/>
      <c r="G221" s="149"/>
      <c r="H221" s="149"/>
      <c r="I221" s="149"/>
      <c r="J221" s="149"/>
      <c r="K221" s="149"/>
      <c r="L221" s="149"/>
      <c r="M221" s="149"/>
      <c r="N221" s="149"/>
      <c r="O221" s="149"/>
      <c r="P221" s="149"/>
      <c r="Q221" s="149"/>
      <c r="R221" s="149"/>
    </row>
    <row r="222" spans="1:18" ht="15.75" x14ac:dyDescent="0.25">
      <c r="A222" s="257" t="s">
        <v>9</v>
      </c>
      <c r="B222" s="257"/>
      <c r="C222" s="257"/>
      <c r="D222" s="257"/>
      <c r="E222" s="257"/>
      <c r="F222" s="257"/>
      <c r="G222" s="257"/>
      <c r="H222" s="257"/>
      <c r="I222" s="257"/>
      <c r="J222" s="257"/>
      <c r="K222" s="257"/>
      <c r="L222" s="257"/>
      <c r="M222" s="257"/>
      <c r="N222" s="257"/>
      <c r="O222" s="257"/>
      <c r="P222" s="257"/>
      <c r="Q222" s="257"/>
      <c r="R222" s="257"/>
    </row>
    <row r="223" spans="1:18" ht="15.75" x14ac:dyDescent="0.25">
      <c r="A223" s="249" t="s">
        <v>108</v>
      </c>
      <c r="B223" s="249"/>
      <c r="C223" s="249"/>
      <c r="D223" s="249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  <c r="Q223" s="249"/>
      <c r="R223" s="249"/>
    </row>
    <row r="224" spans="1:18" ht="15.75" x14ac:dyDescent="0.25">
      <c r="A224" s="249"/>
      <c r="B224" s="249"/>
      <c r="C224" s="249"/>
      <c r="D224" s="249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  <c r="P224" s="249"/>
      <c r="Q224" s="249"/>
      <c r="R224" s="249"/>
    </row>
    <row r="225" spans="1:18" ht="15.75" x14ac:dyDescent="0.25">
      <c r="A225" s="249" t="s">
        <v>109</v>
      </c>
      <c r="B225" s="249"/>
      <c r="C225" s="249"/>
      <c r="D225" s="249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  <c r="R225" s="249"/>
    </row>
    <row r="226" spans="1:18" ht="15.75" x14ac:dyDescent="0.25">
      <c r="A226" s="250"/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  <c r="R226" s="250"/>
    </row>
    <row r="227" spans="1:18" ht="15.75" x14ac:dyDescent="0.25">
      <c r="A227" s="250" t="s">
        <v>125</v>
      </c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  <c r="R227" s="250"/>
    </row>
    <row r="231" spans="1:18" ht="15.75" x14ac:dyDescent="0.25">
      <c r="A231" s="245" t="s">
        <v>0</v>
      </c>
      <c r="B231" s="245"/>
      <c r="C231" s="245"/>
      <c r="D231" s="245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  <c r="R231" s="245"/>
    </row>
    <row r="232" spans="1:18" ht="15.75" x14ac:dyDescent="0.25">
      <c r="A232" s="245" t="s">
        <v>1</v>
      </c>
      <c r="B232" s="245"/>
      <c r="C232" s="245"/>
      <c r="D232" s="245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  <c r="R232" s="245"/>
    </row>
    <row r="233" spans="1:18" ht="15.75" x14ac:dyDescent="0.25">
      <c r="A233" s="246" t="s">
        <v>56</v>
      </c>
      <c r="B233" s="246"/>
      <c r="C233" s="246"/>
      <c r="D233" s="246"/>
      <c r="E233" s="246"/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</row>
    <row r="234" spans="1:18" ht="15.75" x14ac:dyDescent="0.25">
      <c r="A234" s="247" t="s">
        <v>478</v>
      </c>
      <c r="B234" s="247"/>
      <c r="C234" s="247"/>
      <c r="D234" s="247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  <c r="R234" s="247"/>
    </row>
    <row r="235" spans="1:18" ht="15.75" x14ac:dyDescent="0.25">
      <c r="A235" s="247" t="s">
        <v>112</v>
      </c>
      <c r="B235" s="247"/>
      <c r="C235" s="247"/>
      <c r="D235" s="247"/>
      <c r="E235" s="247"/>
      <c r="F235" s="247"/>
      <c r="G235" s="247"/>
      <c r="H235" s="247"/>
      <c r="I235" s="247"/>
      <c r="J235" s="247"/>
      <c r="K235" s="247"/>
      <c r="L235" s="247"/>
      <c r="M235" s="247"/>
      <c r="N235" s="247"/>
      <c r="O235" s="247"/>
      <c r="P235" s="247"/>
      <c r="Q235" s="247"/>
      <c r="R235" s="247"/>
    </row>
    <row r="236" spans="1:18" ht="15.75" x14ac:dyDescent="0.25">
      <c r="A236" s="259" t="s">
        <v>2</v>
      </c>
      <c r="B236" s="259"/>
      <c r="C236" s="259"/>
      <c r="D236" s="259"/>
      <c r="E236" s="259"/>
      <c r="F236" s="259"/>
      <c r="G236" s="259"/>
      <c r="H236" s="259"/>
      <c r="I236" s="259"/>
      <c r="J236" s="259"/>
      <c r="K236" s="259"/>
      <c r="L236" s="259"/>
      <c r="M236" s="259"/>
      <c r="N236" s="259"/>
      <c r="O236" s="259"/>
      <c r="P236" s="137"/>
    </row>
    <row r="237" spans="1:18" ht="134.25" customHeight="1" x14ac:dyDescent="0.25">
      <c r="A237" s="24"/>
      <c r="B237" s="248" t="s">
        <v>124</v>
      </c>
      <c r="C237" s="248"/>
      <c r="D237" s="248"/>
      <c r="E237" s="248"/>
      <c r="F237" s="248"/>
      <c r="G237" s="248"/>
      <c r="H237" s="248"/>
      <c r="I237" s="248"/>
      <c r="J237" s="248"/>
      <c r="K237" s="248"/>
      <c r="L237" s="248"/>
      <c r="M237" s="248"/>
      <c r="N237" s="248"/>
      <c r="O237" s="248"/>
      <c r="P237" s="248"/>
      <c r="Q237" s="248"/>
      <c r="R237" s="248"/>
    </row>
    <row r="238" spans="1:18" ht="18.75" x14ac:dyDescent="0.3">
      <c r="A238" s="22"/>
      <c r="B238" s="237" t="s">
        <v>11</v>
      </c>
      <c r="C238" s="237"/>
      <c r="D238" s="237"/>
      <c r="E238" s="237"/>
      <c r="F238" s="237"/>
      <c r="G238" s="237"/>
      <c r="H238" s="237"/>
      <c r="I238" s="237"/>
      <c r="J238" s="237"/>
      <c r="K238" s="237"/>
      <c r="L238" s="238" t="s">
        <v>126</v>
      </c>
      <c r="M238" s="238"/>
      <c r="N238" s="238"/>
      <c r="O238" s="43" t="s">
        <v>12</v>
      </c>
      <c r="P238" s="238" t="s">
        <v>127</v>
      </c>
      <c r="Q238" s="238"/>
      <c r="R238" s="238"/>
    </row>
    <row r="239" spans="1:18" ht="18.75" x14ac:dyDescent="0.3">
      <c r="A239" s="22"/>
      <c r="B239" s="239" t="s">
        <v>20</v>
      </c>
      <c r="C239" s="239"/>
      <c r="D239" s="239"/>
      <c r="E239" s="239"/>
      <c r="F239" s="239"/>
      <c r="G239" s="239"/>
      <c r="H239" s="239"/>
      <c r="I239" s="242">
        <v>2</v>
      </c>
      <c r="J239" s="242"/>
      <c r="K239" s="44" t="s">
        <v>19</v>
      </c>
      <c r="L239" s="44"/>
      <c r="M239" s="243" t="s">
        <v>13</v>
      </c>
      <c r="N239" s="243"/>
      <c r="O239" s="243"/>
      <c r="P239" s="244" t="s">
        <v>14</v>
      </c>
      <c r="Q239" s="244"/>
      <c r="R239" s="244"/>
    </row>
    <row r="240" spans="1:18" ht="18.75" x14ac:dyDescent="0.3">
      <c r="A240" s="22"/>
      <c r="B240" s="237" t="s">
        <v>16</v>
      </c>
      <c r="C240" s="237"/>
      <c r="D240" s="238" t="s">
        <v>68</v>
      </c>
      <c r="E240" s="238"/>
      <c r="F240" s="238"/>
      <c r="G240" s="238"/>
      <c r="H240" s="238"/>
      <c r="I240" s="238"/>
      <c r="J240" s="238"/>
      <c r="K240" s="238"/>
      <c r="L240" s="238"/>
      <c r="M240" s="238"/>
      <c r="N240" s="238"/>
      <c r="O240" s="238"/>
      <c r="P240" s="238"/>
      <c r="Q240" s="238"/>
      <c r="R240" s="238"/>
    </row>
    <row r="241" spans="1:18" ht="18.75" x14ac:dyDescent="0.3">
      <c r="A241" s="22"/>
      <c r="B241" s="239" t="s">
        <v>15</v>
      </c>
      <c r="C241" s="239"/>
      <c r="D241" s="258"/>
      <c r="E241" s="258"/>
      <c r="F241" s="258"/>
      <c r="G241" s="258"/>
      <c r="H241" s="258"/>
      <c r="I241" s="258"/>
      <c r="J241" s="258"/>
      <c r="K241" s="258"/>
      <c r="L241" s="258"/>
      <c r="M241" s="258"/>
      <c r="N241" s="258"/>
      <c r="O241" s="258"/>
      <c r="P241" s="258"/>
      <c r="Q241" s="258"/>
      <c r="R241" s="258"/>
    </row>
    <row r="242" spans="1:18" ht="15.75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</row>
    <row r="243" spans="1:18" ht="15.75" x14ac:dyDescent="0.25">
      <c r="A243" s="36"/>
      <c r="B243" s="240" t="s">
        <v>22</v>
      </c>
      <c r="C243" s="240"/>
      <c r="D243" s="240"/>
      <c r="E243" s="240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1"/>
      <c r="R243" s="21">
        <v>5</v>
      </c>
    </row>
    <row r="244" spans="1:18" ht="15.75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</row>
    <row r="245" spans="1:18" ht="15.75" x14ac:dyDescent="0.25">
      <c r="A245" s="4"/>
      <c r="B245" s="4"/>
      <c r="C245" s="4"/>
      <c r="D245" s="234" t="s">
        <v>6</v>
      </c>
      <c r="E245" s="235"/>
      <c r="F245" s="235"/>
      <c r="G245" s="235"/>
      <c r="H245" s="235"/>
      <c r="I245" s="235"/>
      <c r="J245" s="235"/>
      <c r="K245" s="235"/>
      <c r="L245" s="235"/>
      <c r="M245" s="235"/>
      <c r="N245" s="236"/>
      <c r="O245" s="8"/>
      <c r="P245" s="240" t="s">
        <v>23</v>
      </c>
      <c r="Q245" s="241"/>
      <c r="R245" s="21">
        <f>IF($R$206=2,1,ROUNDDOWN(R243*0.4,0))</f>
        <v>2</v>
      </c>
    </row>
    <row r="246" spans="1:18" ht="181.5" x14ac:dyDescent="0.25">
      <c r="A246" s="5"/>
      <c r="B246" s="134"/>
      <c r="C246" s="133" t="s">
        <v>69</v>
      </c>
      <c r="D246" s="40" t="s">
        <v>40</v>
      </c>
      <c r="E246" s="40" t="s">
        <v>132</v>
      </c>
      <c r="F246" s="40" t="s">
        <v>133</v>
      </c>
      <c r="G246" s="40" t="s">
        <v>42</v>
      </c>
      <c r="H246" s="40" t="s">
        <v>128</v>
      </c>
      <c r="I246" s="40" t="s">
        <v>41</v>
      </c>
      <c r="J246" s="40" t="s">
        <v>129</v>
      </c>
      <c r="K246" s="40" t="s">
        <v>102</v>
      </c>
      <c r="L246" s="40"/>
      <c r="M246" s="14"/>
      <c r="N246" s="15"/>
      <c r="O246" s="12"/>
      <c r="P246" s="12"/>
    </row>
    <row r="247" spans="1:18" x14ac:dyDescent="0.25">
      <c r="A247" s="5"/>
      <c r="B247" s="251"/>
      <c r="C247" s="261"/>
      <c r="D247" s="234" t="s">
        <v>7</v>
      </c>
      <c r="E247" s="235"/>
      <c r="F247" s="235"/>
      <c r="G247" s="235"/>
      <c r="H247" s="235"/>
      <c r="I247" s="235"/>
      <c r="J247" s="235"/>
      <c r="K247" s="235"/>
      <c r="L247" s="235"/>
      <c r="M247" s="235"/>
      <c r="N247" s="236"/>
      <c r="O247" s="13" t="s">
        <v>8</v>
      </c>
      <c r="P247" s="30"/>
    </row>
    <row r="248" spans="1:18" x14ac:dyDescent="0.25">
      <c r="A248" s="5"/>
      <c r="B248" s="262"/>
      <c r="C248" s="263"/>
      <c r="D248" s="11">
        <v>1</v>
      </c>
      <c r="E248" s="6">
        <v>1</v>
      </c>
      <c r="F248" s="6">
        <v>1</v>
      </c>
      <c r="G248" s="6">
        <v>1</v>
      </c>
      <c r="H248" s="6">
        <v>3</v>
      </c>
      <c r="I248" s="6">
        <v>3</v>
      </c>
      <c r="J248" s="6">
        <v>3</v>
      </c>
      <c r="K248" s="6">
        <v>3</v>
      </c>
      <c r="L248" s="6"/>
      <c r="M248" s="6"/>
      <c r="N248" s="6"/>
      <c r="O248" s="16">
        <f>SUM(D$211:N$211)</f>
        <v>16</v>
      </c>
      <c r="P248" s="29"/>
    </row>
    <row r="249" spans="1:18" ht="48" x14ac:dyDescent="0.25">
      <c r="A249" s="17"/>
      <c r="B249" s="135" t="s">
        <v>3</v>
      </c>
      <c r="C249" s="135" t="s">
        <v>4</v>
      </c>
      <c r="D249" s="253" t="s">
        <v>5</v>
      </c>
      <c r="E249" s="254"/>
      <c r="F249" s="254"/>
      <c r="G249" s="254"/>
      <c r="H249" s="254"/>
      <c r="I249" s="254"/>
      <c r="J249" s="254"/>
      <c r="K249" s="254"/>
      <c r="L249" s="254"/>
      <c r="M249" s="254"/>
      <c r="N249" s="255"/>
      <c r="O249" s="48" t="s">
        <v>17</v>
      </c>
      <c r="P249" s="48" t="s">
        <v>21</v>
      </c>
      <c r="Q249" s="48" t="s">
        <v>18</v>
      </c>
      <c r="R249" s="48" t="s">
        <v>10</v>
      </c>
    </row>
    <row r="250" spans="1:18" ht="18.75" x14ac:dyDescent="0.3">
      <c r="A250" s="7"/>
      <c r="B250" s="173">
        <v>1</v>
      </c>
      <c r="C250" s="64" t="s">
        <v>71</v>
      </c>
      <c r="D250" s="145">
        <v>95</v>
      </c>
      <c r="E250" s="145">
        <v>100</v>
      </c>
      <c r="F250" s="145">
        <v>93</v>
      </c>
      <c r="G250" s="145">
        <v>90</v>
      </c>
      <c r="H250" s="145">
        <v>90</v>
      </c>
      <c r="I250" s="145">
        <v>94</v>
      </c>
      <c r="J250" s="145">
        <v>95</v>
      </c>
      <c r="K250" s="145">
        <v>90</v>
      </c>
      <c r="L250" s="83"/>
      <c r="M250" s="64"/>
      <c r="N250" s="64"/>
      <c r="O250" s="51">
        <f>((D250*$D$248+E250*$E$248+F250*$F$248+G250*$G$248+H250*$H$248+I250*$I$248+J250*$J$248+K250*$K$248+$L$248*L250+$M$248*M250+$N$248*N250)/$O$248)*0.9</f>
        <v>83.53125</v>
      </c>
      <c r="P250" s="51">
        <v>28</v>
      </c>
      <c r="Q250" s="52">
        <f>P250*0.1</f>
        <v>2.8000000000000003</v>
      </c>
      <c r="R250" s="52">
        <f>O250+Q250</f>
        <v>86.331249999999997</v>
      </c>
    </row>
    <row r="251" spans="1:18" ht="19.5" thickBot="1" x14ac:dyDescent="0.35">
      <c r="A251" s="7"/>
      <c r="B251" s="109">
        <v>2</v>
      </c>
      <c r="C251" s="128" t="s">
        <v>70</v>
      </c>
      <c r="D251" s="159">
        <v>92</v>
      </c>
      <c r="E251" s="159">
        <v>90</v>
      </c>
      <c r="F251" s="159">
        <v>84</v>
      </c>
      <c r="G251" s="159">
        <v>86</v>
      </c>
      <c r="H251" s="159">
        <v>70</v>
      </c>
      <c r="I251" s="159">
        <v>85</v>
      </c>
      <c r="J251" s="159">
        <v>82</v>
      </c>
      <c r="K251" s="166">
        <v>72</v>
      </c>
      <c r="L251" s="114"/>
      <c r="M251" s="112"/>
      <c r="N251" s="112"/>
      <c r="O251" s="103">
        <f>((D251*$D$248+E251*$E$248+F251*$F$248+G251*$G$248+H251*$H$248+I251*$I$248+J251*$J$248+K251*$K$248+$L$248*L251+$M$248*M251+$N$248*N251)/$O$248)*0.9</f>
        <v>71.943750000000009</v>
      </c>
      <c r="P251" s="103"/>
      <c r="Q251" s="104">
        <f>P251*0.1</f>
        <v>0</v>
      </c>
      <c r="R251" s="104">
        <f t="shared" ref="R251" si="15">O251</f>
        <v>71.943750000000009</v>
      </c>
    </row>
    <row r="252" spans="1:18" ht="18.75" hidden="1" x14ac:dyDescent="0.3">
      <c r="B252" s="53"/>
      <c r="C252" s="54"/>
      <c r="D252" s="84"/>
      <c r="E252" s="84"/>
      <c r="F252" s="84"/>
      <c r="G252" s="84"/>
      <c r="H252" s="84"/>
      <c r="I252" s="84"/>
      <c r="J252" s="84"/>
      <c r="K252" s="84"/>
      <c r="L252" s="84"/>
      <c r="M252" s="55"/>
      <c r="N252" s="55"/>
      <c r="O252" s="56"/>
      <c r="P252" s="56"/>
      <c r="Q252" s="57"/>
      <c r="R252" s="57"/>
    </row>
    <row r="253" spans="1:18" ht="18.75" hidden="1" x14ac:dyDescent="0.3">
      <c r="B253" s="53"/>
      <c r="C253" s="64"/>
      <c r="D253" s="83"/>
      <c r="E253" s="83"/>
      <c r="F253" s="83"/>
      <c r="G253" s="83"/>
      <c r="H253" s="83"/>
      <c r="I253" s="83"/>
      <c r="J253" s="83"/>
      <c r="K253" s="83"/>
      <c r="L253" s="83"/>
      <c r="M253" s="50"/>
      <c r="N253" s="50"/>
      <c r="O253" s="51"/>
      <c r="P253" s="56"/>
      <c r="Q253" s="57"/>
      <c r="R253" s="52"/>
    </row>
    <row r="254" spans="1:18" ht="18.75" x14ac:dyDescent="0.3">
      <c r="B254" s="68"/>
      <c r="C254" s="68"/>
      <c r="D254" s="111"/>
      <c r="E254" s="111"/>
      <c r="F254" s="111"/>
      <c r="G254" s="111"/>
      <c r="H254" s="111"/>
      <c r="I254" s="111"/>
      <c r="J254" s="111"/>
      <c r="K254" s="111"/>
      <c r="L254" s="111"/>
      <c r="M254" s="68"/>
      <c r="N254" s="68"/>
      <c r="O254" s="73"/>
      <c r="P254" s="73"/>
      <c r="Q254" s="74"/>
      <c r="R254" s="76"/>
    </row>
    <row r="255" spans="1:18" ht="15.75" x14ac:dyDescent="0.25">
      <c r="A255" s="256" t="s">
        <v>156</v>
      </c>
      <c r="B255" s="256"/>
      <c r="C255" s="256"/>
      <c r="D255" s="256"/>
      <c r="E255" s="256"/>
      <c r="F255" s="256"/>
      <c r="G255" s="256"/>
      <c r="H255" s="256"/>
      <c r="I255" s="256"/>
      <c r="J255" s="256"/>
      <c r="K255" s="256"/>
      <c r="L255" s="256"/>
      <c r="M255" s="256"/>
      <c r="N255" s="256"/>
      <c r="O255" s="256"/>
      <c r="P255" s="256"/>
      <c r="Q255" s="256"/>
      <c r="R255" s="256"/>
    </row>
    <row r="256" spans="1:18" ht="15.75" x14ac:dyDescent="0.25">
      <c r="A256" s="148"/>
      <c r="B256" s="148"/>
      <c r="C256" s="148"/>
      <c r="D256" s="148"/>
      <c r="E256" s="148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</row>
    <row r="257" spans="1:18" ht="15.75" x14ac:dyDescent="0.25">
      <c r="A257" s="257" t="s">
        <v>9</v>
      </c>
      <c r="B257" s="257"/>
      <c r="C257" s="257"/>
      <c r="D257" s="257"/>
      <c r="E257" s="257"/>
      <c r="F257" s="257"/>
      <c r="G257" s="257"/>
      <c r="H257" s="257"/>
      <c r="I257" s="257"/>
      <c r="J257" s="257"/>
      <c r="K257" s="257"/>
      <c r="L257" s="257"/>
      <c r="M257" s="257"/>
      <c r="N257" s="257"/>
      <c r="O257" s="257"/>
      <c r="P257" s="257"/>
      <c r="Q257" s="257"/>
      <c r="R257" s="257"/>
    </row>
    <row r="258" spans="1:18" ht="15.75" x14ac:dyDescent="0.25">
      <c r="A258" s="249" t="s">
        <v>108</v>
      </c>
      <c r="B258" s="249"/>
      <c r="C258" s="249"/>
      <c r="D258" s="249"/>
      <c r="E258" s="249"/>
      <c r="F258" s="249"/>
      <c r="G258" s="249"/>
      <c r="H258" s="249"/>
      <c r="I258" s="249"/>
      <c r="J258" s="249"/>
      <c r="K258" s="249"/>
      <c r="L258" s="249"/>
      <c r="M258" s="249"/>
      <c r="N258" s="249"/>
      <c r="O258" s="249"/>
      <c r="P258" s="249"/>
      <c r="Q258" s="249"/>
      <c r="R258" s="249"/>
    </row>
    <row r="259" spans="1:18" ht="15.75" x14ac:dyDescent="0.25">
      <c r="A259" s="249"/>
      <c r="B259" s="249"/>
      <c r="C259" s="249"/>
      <c r="D259" s="249"/>
      <c r="E259" s="249"/>
      <c r="F259" s="249"/>
      <c r="G259" s="249"/>
      <c r="H259" s="249"/>
      <c r="I259" s="249"/>
      <c r="J259" s="249"/>
      <c r="K259" s="249"/>
      <c r="L259" s="249"/>
      <c r="M259" s="249"/>
      <c r="N259" s="249"/>
      <c r="O259" s="249"/>
      <c r="P259" s="249"/>
      <c r="Q259" s="249"/>
      <c r="R259" s="249"/>
    </row>
    <row r="260" spans="1:18" ht="15.75" x14ac:dyDescent="0.25">
      <c r="A260" s="249" t="s">
        <v>109</v>
      </c>
      <c r="B260" s="249"/>
      <c r="C260" s="249"/>
      <c r="D260" s="249"/>
      <c r="E260" s="249"/>
      <c r="F260" s="249"/>
      <c r="G260" s="249"/>
      <c r="H260" s="249"/>
      <c r="I260" s="249"/>
      <c r="J260" s="249"/>
      <c r="K260" s="249"/>
      <c r="L260" s="249"/>
      <c r="M260" s="249"/>
      <c r="N260" s="249"/>
      <c r="O260" s="249"/>
      <c r="P260" s="249"/>
      <c r="Q260" s="249"/>
      <c r="R260" s="249"/>
    </row>
    <row r="261" spans="1:18" ht="15.75" x14ac:dyDescent="0.25">
      <c r="A261" s="250"/>
      <c r="B261" s="250"/>
      <c r="C261" s="250"/>
      <c r="D261" s="250"/>
      <c r="E261" s="250"/>
      <c r="F261" s="250"/>
      <c r="G261" s="250"/>
      <c r="H261" s="250"/>
      <c r="I261" s="250"/>
      <c r="J261" s="250"/>
      <c r="K261" s="250"/>
      <c r="L261" s="250"/>
      <c r="M261" s="250"/>
      <c r="N261" s="250"/>
      <c r="O261" s="250"/>
      <c r="P261" s="250"/>
      <c r="Q261" s="250"/>
      <c r="R261" s="250"/>
    </row>
    <row r="262" spans="1:18" ht="15.75" x14ac:dyDescent="0.25">
      <c r="A262" s="250" t="s">
        <v>125</v>
      </c>
      <c r="B262" s="250"/>
      <c r="C262" s="250"/>
      <c r="D262" s="250"/>
      <c r="E262" s="250"/>
      <c r="F262" s="250"/>
      <c r="G262" s="250"/>
      <c r="H262" s="250"/>
      <c r="I262" s="250"/>
      <c r="J262" s="250"/>
      <c r="K262" s="250"/>
      <c r="L262" s="250"/>
      <c r="M262" s="250"/>
      <c r="N262" s="250"/>
      <c r="O262" s="250"/>
      <c r="P262" s="250"/>
      <c r="Q262" s="250"/>
      <c r="R262" s="250"/>
    </row>
  </sheetData>
  <sortState xmlns:xlrd2="http://schemas.microsoft.com/office/spreadsheetml/2017/richdata2" ref="B137:R146">
    <sortCondition descending="1" ref="R137:R146"/>
  </sortState>
  <mergeCells count="192">
    <mergeCell ref="B11:C11"/>
    <mergeCell ref="B18:C18"/>
    <mergeCell ref="D15:N15"/>
    <mergeCell ref="D17:N17"/>
    <mergeCell ref="B17:C17"/>
    <mergeCell ref="D11:R11"/>
    <mergeCell ref="A1:R1"/>
    <mergeCell ref="A3:R3"/>
    <mergeCell ref="A5:R5"/>
    <mergeCell ref="A2:R2"/>
    <mergeCell ref="D10:R10"/>
    <mergeCell ref="P9:R9"/>
    <mergeCell ref="P8:R8"/>
    <mergeCell ref="I9:J9"/>
    <mergeCell ref="A4:R4"/>
    <mergeCell ref="B7:R7"/>
    <mergeCell ref="M9:O9"/>
    <mergeCell ref="A6:O6"/>
    <mergeCell ref="B8:K8"/>
    <mergeCell ref="L8:N8"/>
    <mergeCell ref="B9:H9"/>
    <mergeCell ref="B10:C10"/>
    <mergeCell ref="B13:Q13"/>
    <mergeCell ref="P15:Q15"/>
    <mergeCell ref="D19:N19"/>
    <mergeCell ref="B55:C55"/>
    <mergeCell ref="D55:R55"/>
    <mergeCell ref="B54:H54"/>
    <mergeCell ref="I54:J54"/>
    <mergeCell ref="M54:O54"/>
    <mergeCell ref="P54:R54"/>
    <mergeCell ref="A46:R46"/>
    <mergeCell ref="A47:R47"/>
    <mergeCell ref="A48:R48"/>
    <mergeCell ref="A49:R49"/>
    <mergeCell ref="A50:R50"/>
    <mergeCell ref="A51:O51"/>
    <mergeCell ref="B52:R52"/>
    <mergeCell ref="B53:K53"/>
    <mergeCell ref="L53:N53"/>
    <mergeCell ref="P53:R53"/>
    <mergeCell ref="A35:R35"/>
    <mergeCell ref="A150:R150"/>
    <mergeCell ref="A151:R151"/>
    <mergeCell ref="A152:R152"/>
    <mergeCell ref="A153:R153"/>
    <mergeCell ref="A154:O154"/>
    <mergeCell ref="A28:R28"/>
    <mergeCell ref="A30:R30"/>
    <mergeCell ref="A31:R31"/>
    <mergeCell ref="A32:R32"/>
    <mergeCell ref="A33:R33"/>
    <mergeCell ref="A34:R34"/>
    <mergeCell ref="A149:R149"/>
    <mergeCell ref="A135:R135"/>
    <mergeCell ref="A136:R136"/>
    <mergeCell ref="A137:R137"/>
    <mergeCell ref="A133:R133"/>
    <mergeCell ref="A134:R134"/>
    <mergeCell ref="B62:C62"/>
    <mergeCell ref="D62:N62"/>
    <mergeCell ref="B63:C63"/>
    <mergeCell ref="D64:N64"/>
    <mergeCell ref="A79:R79"/>
    <mergeCell ref="A100:R100"/>
    <mergeCell ref="B105:H105"/>
    <mergeCell ref="I105:J105"/>
    <mergeCell ref="M105:O105"/>
    <mergeCell ref="P105:R105"/>
    <mergeCell ref="B106:C106"/>
    <mergeCell ref="D106:R106"/>
    <mergeCell ref="A101:R101"/>
    <mergeCell ref="A102:O102"/>
    <mergeCell ref="B103:R103"/>
    <mergeCell ref="B104:K104"/>
    <mergeCell ref="L104:N104"/>
    <mergeCell ref="P104:R104"/>
    <mergeCell ref="B56:C56"/>
    <mergeCell ref="D56:R56"/>
    <mergeCell ref="B58:Q58"/>
    <mergeCell ref="D60:N60"/>
    <mergeCell ref="P60:Q60"/>
    <mergeCell ref="A97:R97"/>
    <mergeCell ref="A98:R98"/>
    <mergeCell ref="A99:R99"/>
    <mergeCell ref="A81:R81"/>
    <mergeCell ref="A82:R82"/>
    <mergeCell ref="A83:R83"/>
    <mergeCell ref="A84:R84"/>
    <mergeCell ref="A85:R85"/>
    <mergeCell ref="A86:R86"/>
    <mergeCell ref="B113:C113"/>
    <mergeCell ref="D113:N113"/>
    <mergeCell ref="B114:C114"/>
    <mergeCell ref="D115:N115"/>
    <mergeCell ref="A131:R131"/>
    <mergeCell ref="B107:C107"/>
    <mergeCell ref="D107:R107"/>
    <mergeCell ref="B109:Q109"/>
    <mergeCell ref="D111:N111"/>
    <mergeCell ref="P111:Q111"/>
    <mergeCell ref="A180:R180"/>
    <mergeCell ref="A182:R182"/>
    <mergeCell ref="A183:R183"/>
    <mergeCell ref="A184:R184"/>
    <mergeCell ref="A185:R185"/>
    <mergeCell ref="B155:R155"/>
    <mergeCell ref="B156:K156"/>
    <mergeCell ref="L156:N156"/>
    <mergeCell ref="P156:R156"/>
    <mergeCell ref="B157:H157"/>
    <mergeCell ref="I157:J157"/>
    <mergeCell ref="M157:O157"/>
    <mergeCell ref="P157:R157"/>
    <mergeCell ref="B161:Q161"/>
    <mergeCell ref="D163:N163"/>
    <mergeCell ref="P163:Q163"/>
    <mergeCell ref="B165:C165"/>
    <mergeCell ref="D165:N165"/>
    <mergeCell ref="B166:C166"/>
    <mergeCell ref="D167:N167"/>
    <mergeCell ref="B158:C158"/>
    <mergeCell ref="D158:R158"/>
    <mergeCell ref="B159:C159"/>
    <mergeCell ref="D159:R159"/>
    <mergeCell ref="A186:R186"/>
    <mergeCell ref="A198:R198"/>
    <mergeCell ref="A199:O199"/>
    <mergeCell ref="B200:R200"/>
    <mergeCell ref="B201:K201"/>
    <mergeCell ref="L201:N201"/>
    <mergeCell ref="P201:R201"/>
    <mergeCell ref="A194:R194"/>
    <mergeCell ref="A195:R195"/>
    <mergeCell ref="A196:R196"/>
    <mergeCell ref="A197:R197"/>
    <mergeCell ref="A138:R138"/>
    <mergeCell ref="A187:R187"/>
    <mergeCell ref="A227:R227"/>
    <mergeCell ref="A222:R222"/>
    <mergeCell ref="A223:R223"/>
    <mergeCell ref="A224:R224"/>
    <mergeCell ref="A225:R225"/>
    <mergeCell ref="A226:R226"/>
    <mergeCell ref="B210:C210"/>
    <mergeCell ref="D210:N210"/>
    <mergeCell ref="B211:C211"/>
    <mergeCell ref="D212:N212"/>
    <mergeCell ref="A220:R220"/>
    <mergeCell ref="B204:C204"/>
    <mergeCell ref="D204:R204"/>
    <mergeCell ref="B206:Q206"/>
    <mergeCell ref="D208:N208"/>
    <mergeCell ref="P208:Q208"/>
    <mergeCell ref="B202:H202"/>
    <mergeCell ref="I202:J202"/>
    <mergeCell ref="M202:O202"/>
    <mergeCell ref="P202:R202"/>
    <mergeCell ref="B203:C203"/>
    <mergeCell ref="D203:R203"/>
    <mergeCell ref="A231:R231"/>
    <mergeCell ref="A232:R232"/>
    <mergeCell ref="A233:R233"/>
    <mergeCell ref="A234:R234"/>
    <mergeCell ref="A235:R235"/>
    <mergeCell ref="A236:O236"/>
    <mergeCell ref="B237:R237"/>
    <mergeCell ref="B238:K238"/>
    <mergeCell ref="L238:N238"/>
    <mergeCell ref="P238:R238"/>
    <mergeCell ref="B239:H239"/>
    <mergeCell ref="I239:J239"/>
    <mergeCell ref="M239:O239"/>
    <mergeCell ref="P239:R239"/>
    <mergeCell ref="B240:C240"/>
    <mergeCell ref="D240:R240"/>
    <mergeCell ref="B241:C241"/>
    <mergeCell ref="D241:R241"/>
    <mergeCell ref="B243:Q243"/>
    <mergeCell ref="A259:R259"/>
    <mergeCell ref="A260:R260"/>
    <mergeCell ref="A261:R261"/>
    <mergeCell ref="A262:R262"/>
    <mergeCell ref="D245:N245"/>
    <mergeCell ref="P245:Q245"/>
    <mergeCell ref="B247:C247"/>
    <mergeCell ref="D247:N247"/>
    <mergeCell ref="B248:C248"/>
    <mergeCell ref="D249:N249"/>
    <mergeCell ref="A255:R255"/>
    <mergeCell ref="A257:R257"/>
    <mergeCell ref="A258:R258"/>
  </mergeCells>
  <conditionalFormatting sqref="D20:N20 L22:N22 M23:N23 D116:N116 D118:N118 D168:N168 M177:N177 M21:N21 D122:N126 L172:N174 D24:N25">
    <cfRule type="expression" dxfId="184" priority="65">
      <formula>AND(D20=0,D$18&lt;&gt;0)</formula>
    </cfRule>
  </conditionalFormatting>
  <conditionalFormatting sqref="D67:N67 D65:N65 D69:N70 L66:N68">
    <cfRule type="expression" dxfId="183" priority="60">
      <formula>AND(D65=0,D$18&lt;&gt;0)</formula>
    </cfRule>
  </conditionalFormatting>
  <conditionalFormatting sqref="M213:N217">
    <cfRule type="expression" dxfId="182" priority="52">
      <formula>AND(M213=0,M$18&lt;&gt;0)</formula>
    </cfRule>
  </conditionalFormatting>
  <conditionalFormatting sqref="D23:L23">
    <cfRule type="expression" dxfId="181" priority="45">
      <formula>AND(D23=0,D$18&lt;&gt;0)</formula>
    </cfRule>
  </conditionalFormatting>
  <conditionalFormatting sqref="L21">
    <cfRule type="expression" dxfId="180" priority="47">
      <formula>AND(L21=0,L$18&lt;&gt;0)</formula>
    </cfRule>
  </conditionalFormatting>
  <conditionalFormatting sqref="M77:N77">
    <cfRule type="expression" dxfId="179" priority="42">
      <formula>AND(M77=0,M$18&lt;&gt;0)</formula>
    </cfRule>
  </conditionalFormatting>
  <conditionalFormatting sqref="D65:K65">
    <cfRule type="expression" dxfId="178" priority="32">
      <formula>AND(D65=0,D$18&lt;&gt;0)</formula>
    </cfRule>
  </conditionalFormatting>
  <conditionalFormatting sqref="D66:L66">
    <cfRule type="expression" dxfId="177" priority="43">
      <formula>AND(D66=0,D$18&lt;&gt;0)</formula>
    </cfRule>
  </conditionalFormatting>
  <conditionalFormatting sqref="L71:N71">
    <cfRule type="expression" dxfId="176" priority="40">
      <formula>AND(L71=0,L$18&lt;&gt;0)</formula>
    </cfRule>
  </conditionalFormatting>
  <conditionalFormatting sqref="D67:K67">
    <cfRule type="expression" dxfId="175" priority="31">
      <formula>AND(D67=0,D$18&lt;&gt;0)</formula>
    </cfRule>
  </conditionalFormatting>
  <conditionalFormatting sqref="D26:K26">
    <cfRule type="expression" dxfId="174" priority="37">
      <formula>AND(D26=0,D$18&lt;&gt;0)</formula>
    </cfRule>
  </conditionalFormatting>
  <conditionalFormatting sqref="D21:K21">
    <cfRule type="expression" dxfId="173" priority="36">
      <formula>AND(D21=0,D$18&lt;&gt;0)</formula>
    </cfRule>
  </conditionalFormatting>
  <conditionalFormatting sqref="D22:K22">
    <cfRule type="expression" dxfId="172" priority="35">
      <formula>AND(D22=0,D$18&lt;&gt;0)</formula>
    </cfRule>
  </conditionalFormatting>
  <conditionalFormatting sqref="D65:K65">
    <cfRule type="expression" dxfId="171" priority="24">
      <formula>AND(D65=0,D$18&lt;&gt;0)</formula>
    </cfRule>
  </conditionalFormatting>
  <conditionalFormatting sqref="D66:K66">
    <cfRule type="expression" dxfId="170" priority="33">
      <formula>AND(D66=0,D$18&lt;&gt;0)</formula>
    </cfRule>
  </conditionalFormatting>
  <conditionalFormatting sqref="D66:K66">
    <cfRule type="expression" dxfId="169" priority="23">
      <formula>AND(D66=0,D$18&lt;&gt;0)</formula>
    </cfRule>
  </conditionalFormatting>
  <conditionalFormatting sqref="D68:K68">
    <cfRule type="expression" dxfId="168" priority="21">
      <formula>AND(D68=0,D$18&lt;&gt;0)</formula>
    </cfRule>
  </conditionalFormatting>
  <conditionalFormatting sqref="L76:N76">
    <cfRule type="expression" dxfId="167" priority="30">
      <formula>AND(L76=0,L$18&lt;&gt;0)</formula>
    </cfRule>
  </conditionalFormatting>
  <conditionalFormatting sqref="D72:N72">
    <cfRule type="expression" dxfId="166" priority="29">
      <formula>AND(D72=0,D$18&lt;&gt;0)</formula>
    </cfRule>
  </conditionalFormatting>
  <conditionalFormatting sqref="D127:N127">
    <cfRule type="expression" dxfId="165" priority="12">
      <formula>AND(D127=0,D$18&lt;&gt;0)</formula>
    </cfRule>
  </conditionalFormatting>
  <conditionalFormatting sqref="D74:K74">
    <cfRule type="expression" dxfId="164" priority="28">
      <formula>AND(D74=0,D$18&lt;&gt;0)</formula>
    </cfRule>
  </conditionalFormatting>
  <conditionalFormatting sqref="D76:K76">
    <cfRule type="expression" dxfId="163" priority="27">
      <formula>AND(D76=0,D$18&lt;&gt;0)</formula>
    </cfRule>
  </conditionalFormatting>
  <conditionalFormatting sqref="D76:K76">
    <cfRule type="expression" dxfId="162" priority="26">
      <formula>AND(D76=0,D$18&lt;&gt;0)</formula>
    </cfRule>
  </conditionalFormatting>
  <conditionalFormatting sqref="D65:L65">
    <cfRule type="expression" dxfId="161" priority="25">
      <formula>AND(D65=0,D$18&lt;&gt;0)</formula>
    </cfRule>
  </conditionalFormatting>
  <conditionalFormatting sqref="D119:L119">
    <cfRule type="expression" dxfId="160" priority="15">
      <formula>AND(D119=0,D$18&lt;&gt;0)</formula>
    </cfRule>
  </conditionalFormatting>
  <conditionalFormatting sqref="D121:N121">
    <cfRule type="expression" dxfId="159" priority="13">
      <formula>AND(D121=0,D$18&lt;&gt;0)</formula>
    </cfRule>
  </conditionalFormatting>
  <conditionalFormatting sqref="D68:K68">
    <cfRule type="expression" dxfId="158" priority="22">
      <formula>AND(D68=0,D$18&lt;&gt;0)</formula>
    </cfRule>
  </conditionalFormatting>
  <conditionalFormatting sqref="M250:N252">
    <cfRule type="expression" dxfId="157" priority="2">
      <formula>AND(M250=0,M$18&lt;&gt;0)</formula>
    </cfRule>
  </conditionalFormatting>
  <conditionalFormatting sqref="D176:N176">
    <cfRule type="expression" dxfId="156" priority="9">
      <formula>AND(D176=0,D$18&lt;&gt;0)</formula>
    </cfRule>
  </conditionalFormatting>
  <conditionalFormatting sqref="D117:N117">
    <cfRule type="expression" dxfId="155" priority="18">
      <formula>AND(D117=0,D$18&lt;&gt;0)</formula>
    </cfRule>
  </conditionalFormatting>
  <conditionalFormatting sqref="D170:N170">
    <cfRule type="expression" dxfId="154" priority="8">
      <formula>AND(D170=0,D$18&lt;&gt;0)</formula>
    </cfRule>
  </conditionalFormatting>
  <conditionalFormatting sqref="D128:N128">
    <cfRule type="expression" dxfId="153" priority="17">
      <formula>AND(D128=0,D$18&lt;&gt;0)</formula>
    </cfRule>
  </conditionalFormatting>
  <conditionalFormatting sqref="M119:N119">
    <cfRule type="expression" dxfId="152" priority="16">
      <formula>AND(M119=0,M$18&lt;&gt;0)</formula>
    </cfRule>
  </conditionalFormatting>
  <conditionalFormatting sqref="D172:K172">
    <cfRule type="expression" dxfId="151" priority="5">
      <formula>AND(D172=0,D$18&lt;&gt;0)</formula>
    </cfRule>
  </conditionalFormatting>
  <conditionalFormatting sqref="D120:N120">
    <cfRule type="expression" dxfId="150" priority="14">
      <formula>AND(D120=0,D$18&lt;&gt;0)</formula>
    </cfRule>
  </conditionalFormatting>
  <conditionalFormatting sqref="D24:K24">
    <cfRule type="expression" dxfId="149" priority="1">
      <formula>AND(D24=0,D$18&lt;&gt;0)</formula>
    </cfRule>
  </conditionalFormatting>
  <conditionalFormatting sqref="L175:N175">
    <cfRule type="expression" dxfId="148" priority="11">
      <formula>AND(L175=0,L$18&lt;&gt;0)</formula>
    </cfRule>
  </conditionalFormatting>
  <conditionalFormatting sqref="D169:N169">
    <cfRule type="expression" dxfId="147" priority="10">
      <formula>AND(D169=0,D$18&lt;&gt;0)</formula>
    </cfRule>
  </conditionalFormatting>
  <conditionalFormatting sqref="D171:N171">
    <cfRule type="expression" dxfId="146" priority="7">
      <formula>AND(D171=0,D$18&lt;&gt;0)</formula>
    </cfRule>
  </conditionalFormatting>
  <conditionalFormatting sqref="D175:K175">
    <cfRule type="expression" dxfId="145" priority="6">
      <formula>AND(D175=0,D$18&lt;&gt;0)</formula>
    </cfRule>
  </conditionalFormatting>
  <conditionalFormatting sqref="D173:K173">
    <cfRule type="expression" dxfId="144" priority="4">
      <formula>AND(D173=0,D$18&lt;&gt;0)</formula>
    </cfRule>
  </conditionalFormatting>
  <conditionalFormatting sqref="D174:K174">
    <cfRule type="expression" dxfId="143" priority="3">
      <formula>AND(D174=0,D$18&lt;&gt;0)</formula>
    </cfRule>
  </conditionalFormatting>
  <pageMargins left="0.59055118110236227" right="0.19685039370078741" top="0.39370078740157483" bottom="0.39370078740157483" header="0.31496062992125984" footer="0.31496062992125984"/>
  <pageSetup paperSize="9" scale="52" fitToHeight="0" orientation="portrait" r:id="rId1"/>
  <rowBreaks count="5" manualBreakCount="5">
    <brk id="40" max="16383" man="1"/>
    <brk id="92" max="16383" man="1"/>
    <brk id="144" max="16383" man="1"/>
    <brk id="190" max="16383" man="1"/>
    <brk id="2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AMJ234"/>
  <sheetViews>
    <sheetView view="pageBreakPreview" topLeftCell="A70" zoomScale="80" zoomScaleNormal="98" zoomScaleSheetLayoutView="80" workbookViewId="0">
      <selection activeCell="C221" sqref="C221:C222"/>
    </sheetView>
  </sheetViews>
  <sheetFormatPr defaultRowHeight="15" x14ac:dyDescent="0.25"/>
  <cols>
    <col min="1" max="1" width="7.140625" style="1" customWidth="1"/>
    <col min="2" max="2" width="5.85546875" style="1" customWidth="1"/>
    <col min="3" max="3" width="44.5703125" style="1" customWidth="1"/>
    <col min="4" max="4" width="6.85546875" style="1" customWidth="1"/>
    <col min="5" max="5" width="7.42578125" style="1" customWidth="1"/>
    <col min="6" max="6" width="5.7109375" style="1" customWidth="1"/>
    <col min="7" max="7" width="8" style="1" customWidth="1"/>
    <col min="8" max="8" width="6.5703125" style="1" customWidth="1"/>
    <col min="9" max="9" width="5.28515625" style="1" customWidth="1"/>
    <col min="10" max="10" width="5.85546875" style="1" customWidth="1"/>
    <col min="11" max="11" width="7.5703125" style="1" customWidth="1"/>
    <col min="12" max="12" width="5.42578125" style="1" customWidth="1"/>
    <col min="13" max="14" width="4.7109375" style="1" customWidth="1"/>
    <col min="15" max="18" width="13.85546875" style="1" customWidth="1"/>
    <col min="19" max="1024" width="12.28515625" style="1" customWidth="1"/>
  </cols>
  <sheetData>
    <row r="1" spans="1:1024" ht="29.25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</row>
    <row r="2" spans="1:1024" s="3" customFormat="1" ht="19.5" customHeight="1" x14ac:dyDescent="0.25">
      <c r="A2" s="245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ht="21" customHeight="1" x14ac:dyDescent="0.25">
      <c r="A3" s="246" t="s">
        <v>56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</row>
    <row r="4" spans="1:1024" ht="25.5" customHeight="1" x14ac:dyDescent="0.25">
      <c r="A4" s="247" t="s">
        <v>332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024" ht="14.25" customHeight="1" x14ac:dyDescent="0.25">
      <c r="A5" s="247" t="s">
        <v>112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</row>
    <row r="6" spans="1:1024" ht="24.75" customHeight="1" x14ac:dyDescent="0.25">
      <c r="A6" s="259" t="s">
        <v>2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81"/>
    </row>
    <row r="7" spans="1:1024" ht="129.75" customHeight="1" x14ac:dyDescent="0.25">
      <c r="A7" s="24"/>
      <c r="B7" s="248" t="s">
        <v>124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</row>
    <row r="8" spans="1:1024" ht="21.75" customHeight="1" x14ac:dyDescent="0.3">
      <c r="A8" s="22"/>
      <c r="B8" s="237" t="s">
        <v>11</v>
      </c>
      <c r="C8" s="237"/>
      <c r="D8" s="237"/>
      <c r="E8" s="237"/>
      <c r="F8" s="237"/>
      <c r="G8" s="237"/>
      <c r="H8" s="237"/>
      <c r="I8" s="237"/>
      <c r="J8" s="237"/>
      <c r="K8" s="237"/>
      <c r="L8" s="238" t="s">
        <v>126</v>
      </c>
      <c r="M8" s="238"/>
      <c r="N8" s="238"/>
      <c r="O8" s="43" t="s">
        <v>12</v>
      </c>
      <c r="P8" s="238" t="s">
        <v>127</v>
      </c>
      <c r="Q8" s="238"/>
      <c r="R8" s="238"/>
      <c r="S8" s="27"/>
    </row>
    <row r="9" spans="1:1024" ht="17.25" customHeight="1" x14ac:dyDescent="0.3">
      <c r="A9" s="22"/>
      <c r="B9" s="239" t="s">
        <v>20</v>
      </c>
      <c r="C9" s="239"/>
      <c r="D9" s="239"/>
      <c r="E9" s="239"/>
      <c r="F9" s="239"/>
      <c r="G9" s="239"/>
      <c r="H9" s="239"/>
      <c r="I9" s="242">
        <v>3</v>
      </c>
      <c r="J9" s="242"/>
      <c r="K9" s="44" t="s">
        <v>19</v>
      </c>
      <c r="L9" s="44"/>
      <c r="M9" s="243" t="s">
        <v>13</v>
      </c>
      <c r="N9" s="243"/>
      <c r="O9" s="243"/>
      <c r="P9" s="244" t="s">
        <v>14</v>
      </c>
      <c r="Q9" s="244"/>
      <c r="R9" s="244"/>
      <c r="S9" s="25"/>
    </row>
    <row r="10" spans="1:1024" ht="17.25" customHeight="1" x14ac:dyDescent="0.3">
      <c r="A10" s="22"/>
      <c r="B10" s="237" t="s">
        <v>16</v>
      </c>
      <c r="C10" s="237"/>
      <c r="D10" s="238" t="s">
        <v>24</v>
      </c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</row>
    <row r="11" spans="1:1024" ht="15" customHeight="1" x14ac:dyDescent="0.3">
      <c r="A11" s="22"/>
      <c r="B11" s="239" t="s">
        <v>15</v>
      </c>
      <c r="C11" s="239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</row>
    <row r="12" spans="1:1024" ht="14.25" customHeight="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024" ht="14.25" customHeight="1" x14ac:dyDescent="0.25">
      <c r="A13" s="36"/>
      <c r="B13" s="240" t="s">
        <v>22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21">
        <v>15</v>
      </c>
    </row>
    <row r="14" spans="1:1024" ht="6" customHeight="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024" ht="15.95" customHeight="1" x14ac:dyDescent="0.25">
      <c r="A15" s="4"/>
      <c r="B15" s="4"/>
      <c r="C15" s="4"/>
      <c r="D15" s="234" t="s">
        <v>6</v>
      </c>
      <c r="E15" s="235"/>
      <c r="F15" s="235"/>
      <c r="G15" s="235"/>
      <c r="H15" s="235"/>
      <c r="I15" s="235"/>
      <c r="J15" s="235"/>
      <c r="K15" s="235"/>
      <c r="L15" s="235"/>
      <c r="M15" s="235"/>
      <c r="N15" s="236"/>
      <c r="O15" s="8"/>
      <c r="P15" s="240" t="s">
        <v>23</v>
      </c>
      <c r="Q15" s="241"/>
      <c r="R15" s="21">
        <f>IF($R$13=2,1,ROUNDDOWN(R13*0.4,0))</f>
        <v>6</v>
      </c>
    </row>
    <row r="16" spans="1:1024" ht="145.5" customHeight="1" x14ac:dyDescent="0.25">
      <c r="A16" s="5"/>
      <c r="B16" s="79"/>
      <c r="C16" s="80" t="s">
        <v>45</v>
      </c>
      <c r="D16" s="40" t="s">
        <v>40</v>
      </c>
      <c r="E16" s="78" t="s">
        <v>207</v>
      </c>
      <c r="F16" s="78" t="s">
        <v>132</v>
      </c>
      <c r="G16" s="78" t="s">
        <v>133</v>
      </c>
      <c r="H16" s="40" t="s">
        <v>333</v>
      </c>
      <c r="I16" s="40" t="s">
        <v>208</v>
      </c>
      <c r="J16" s="40" t="s">
        <v>209</v>
      </c>
      <c r="K16" s="40" t="s">
        <v>210</v>
      </c>
      <c r="L16" s="40" t="s">
        <v>334</v>
      </c>
      <c r="M16" s="14"/>
      <c r="N16" s="15"/>
      <c r="O16" s="12"/>
      <c r="P16" s="12"/>
    </row>
    <row r="17" spans="1:1024" x14ac:dyDescent="0.25">
      <c r="A17" s="5"/>
      <c r="B17" s="251"/>
      <c r="C17" s="261"/>
      <c r="D17" s="234" t="s">
        <v>7</v>
      </c>
      <c r="E17" s="235"/>
      <c r="F17" s="235"/>
      <c r="G17" s="235"/>
      <c r="H17" s="235"/>
      <c r="I17" s="235"/>
      <c r="J17" s="235"/>
      <c r="K17" s="235"/>
      <c r="L17" s="235"/>
      <c r="M17" s="235"/>
      <c r="N17" s="236"/>
      <c r="O17" s="13" t="s">
        <v>8</v>
      </c>
      <c r="P17" s="30"/>
    </row>
    <row r="18" spans="1:1024" ht="15.75" customHeight="1" x14ac:dyDescent="0.25">
      <c r="A18" s="5"/>
      <c r="B18" s="262"/>
      <c r="C18" s="263"/>
      <c r="D18" s="11">
        <v>1</v>
      </c>
      <c r="E18" s="6">
        <v>1</v>
      </c>
      <c r="F18" s="6">
        <v>1</v>
      </c>
      <c r="G18" s="6">
        <v>1</v>
      </c>
      <c r="H18" s="6">
        <v>3</v>
      </c>
      <c r="I18" s="6">
        <v>3</v>
      </c>
      <c r="J18" s="6">
        <v>3</v>
      </c>
      <c r="K18" s="6">
        <v>3</v>
      </c>
      <c r="L18" s="6">
        <v>3</v>
      </c>
      <c r="M18" s="6"/>
      <c r="N18" s="6"/>
      <c r="O18" s="16">
        <f>SUM(D$18:N$18)</f>
        <v>19</v>
      </c>
      <c r="P18" s="29"/>
    </row>
    <row r="19" spans="1:1024" s="19" customFormat="1" ht="48" x14ac:dyDescent="0.25">
      <c r="A19" s="17"/>
      <c r="B19" s="20" t="s">
        <v>3</v>
      </c>
      <c r="C19" s="82" t="s">
        <v>4</v>
      </c>
      <c r="D19" s="253" t="s">
        <v>5</v>
      </c>
      <c r="E19" s="254"/>
      <c r="F19" s="254"/>
      <c r="G19" s="254"/>
      <c r="H19" s="254"/>
      <c r="I19" s="254"/>
      <c r="J19" s="254"/>
      <c r="K19" s="254"/>
      <c r="L19" s="254"/>
      <c r="M19" s="254"/>
      <c r="N19" s="255"/>
      <c r="O19" s="28" t="s">
        <v>17</v>
      </c>
      <c r="P19" s="28" t="s">
        <v>21</v>
      </c>
      <c r="Q19" s="28" t="s">
        <v>18</v>
      </c>
      <c r="R19" s="28" t="s">
        <v>10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</row>
    <row r="20" spans="1:1024" ht="18.75" x14ac:dyDescent="0.3">
      <c r="A20" s="7"/>
      <c r="B20" s="106">
        <v>1</v>
      </c>
      <c r="C20" s="71" t="s">
        <v>340</v>
      </c>
      <c r="D20" s="156">
        <v>90</v>
      </c>
      <c r="E20" s="221">
        <v>85</v>
      </c>
      <c r="F20" s="204">
        <v>91</v>
      </c>
      <c r="G20" s="205">
        <v>90</v>
      </c>
      <c r="H20" s="222">
        <v>94</v>
      </c>
      <c r="I20" s="223">
        <v>99</v>
      </c>
      <c r="J20" s="222">
        <v>90</v>
      </c>
      <c r="K20" s="223">
        <v>90</v>
      </c>
      <c r="L20" s="156">
        <v>96</v>
      </c>
      <c r="M20" s="64"/>
      <c r="N20" s="64"/>
      <c r="O20" s="51">
        <f>((D20*$D$18+E20*$E$18+F20*$F$18+G20*$G$18+H20*$H$18+I20*$I$18+J20*$J$18+K20*$K$18+$L$18*L20+$M$18*M20+$N$18*N20)/$O$18)*0.9</f>
        <v>83.510526315789477</v>
      </c>
      <c r="P20" s="51">
        <v>33</v>
      </c>
      <c r="Q20" s="52">
        <f>P20*0.1</f>
        <v>3.3000000000000003</v>
      </c>
      <c r="R20" s="52">
        <f>O20+Q20</f>
        <v>86.810526315789474</v>
      </c>
    </row>
    <row r="21" spans="1:1024" ht="18.75" x14ac:dyDescent="0.3">
      <c r="A21" s="7"/>
      <c r="B21" s="106">
        <v>2</v>
      </c>
      <c r="C21" s="71" t="s">
        <v>49</v>
      </c>
      <c r="D21" s="156">
        <v>60</v>
      </c>
      <c r="E21" s="221">
        <v>75</v>
      </c>
      <c r="F21" s="222">
        <v>90</v>
      </c>
      <c r="G21" s="224">
        <v>92</v>
      </c>
      <c r="H21" s="222">
        <v>96</v>
      </c>
      <c r="I21" s="224">
        <v>90</v>
      </c>
      <c r="J21" s="222">
        <v>90</v>
      </c>
      <c r="K21" s="224">
        <v>90</v>
      </c>
      <c r="L21" s="156">
        <v>96</v>
      </c>
      <c r="M21" s="50"/>
      <c r="N21" s="50"/>
      <c r="O21" s="51">
        <f t="shared" ref="O21:O32" si="0">((D21*$D$18+E21*$E$18+F21*$F$18+G21*$G$18+H21*$H$18+I21*$I$18+J21*$J$18+K21*$K$18+$L$18*L21+$M$18*M21+$N$18*N21)/$O$18)*0.9</f>
        <v>80.668421052631587</v>
      </c>
      <c r="P21" s="51"/>
      <c r="Q21" s="52">
        <f t="shared" ref="Q21:Q32" si="1">P21*0.1</f>
        <v>0</v>
      </c>
      <c r="R21" s="52">
        <f t="shared" ref="R21:R32" si="2">O21+Q21</f>
        <v>80.668421052631587</v>
      </c>
    </row>
    <row r="22" spans="1:1024" ht="18.75" x14ac:dyDescent="0.3">
      <c r="A22" s="7"/>
      <c r="B22" s="49">
        <v>3</v>
      </c>
      <c r="C22" s="71" t="s">
        <v>335</v>
      </c>
      <c r="D22" s="156">
        <v>84</v>
      </c>
      <c r="E22" s="221">
        <v>83</v>
      </c>
      <c r="F22" s="222">
        <v>75</v>
      </c>
      <c r="G22" s="204">
        <v>70</v>
      </c>
      <c r="H22" s="222">
        <v>92</v>
      </c>
      <c r="I22" s="223">
        <v>90</v>
      </c>
      <c r="J22" s="222">
        <v>95</v>
      </c>
      <c r="K22" s="223">
        <v>90</v>
      </c>
      <c r="L22" s="156">
        <v>94</v>
      </c>
      <c r="M22" s="50"/>
      <c r="N22" s="50"/>
      <c r="O22" s="51">
        <f t="shared" si="0"/>
        <v>80.289473684210535</v>
      </c>
      <c r="P22" s="51"/>
      <c r="Q22" s="52">
        <f t="shared" si="1"/>
        <v>0</v>
      </c>
      <c r="R22" s="52">
        <f t="shared" si="2"/>
        <v>80.289473684210535</v>
      </c>
    </row>
    <row r="23" spans="1:1024" ht="18.75" x14ac:dyDescent="0.3">
      <c r="A23" s="7"/>
      <c r="B23" s="49">
        <v>4</v>
      </c>
      <c r="C23" s="71" t="s">
        <v>336</v>
      </c>
      <c r="D23" s="156">
        <v>88</v>
      </c>
      <c r="E23" s="221">
        <v>90</v>
      </c>
      <c r="F23" s="204">
        <v>81</v>
      </c>
      <c r="G23" s="205">
        <v>80</v>
      </c>
      <c r="H23" s="222">
        <v>82</v>
      </c>
      <c r="I23" s="223">
        <v>80</v>
      </c>
      <c r="J23" s="222">
        <v>80</v>
      </c>
      <c r="K23" s="223">
        <v>80</v>
      </c>
      <c r="L23" s="156">
        <v>84</v>
      </c>
      <c r="M23" s="50"/>
      <c r="N23" s="50"/>
      <c r="O23" s="51">
        <f t="shared" si="0"/>
        <v>73.752631578947373</v>
      </c>
      <c r="P23" s="51"/>
      <c r="Q23" s="52">
        <f t="shared" si="1"/>
        <v>0</v>
      </c>
      <c r="R23" s="52">
        <f t="shared" si="2"/>
        <v>73.752631578947373</v>
      </c>
    </row>
    <row r="24" spans="1:1024" ht="18.75" x14ac:dyDescent="0.3">
      <c r="A24" s="7"/>
      <c r="B24" s="49">
        <v>5</v>
      </c>
      <c r="C24" s="71" t="s">
        <v>48</v>
      </c>
      <c r="D24" s="156">
        <v>74</v>
      </c>
      <c r="E24" s="221">
        <v>84</v>
      </c>
      <c r="F24" s="222">
        <v>84</v>
      </c>
      <c r="G24" s="204">
        <v>74</v>
      </c>
      <c r="H24" s="222">
        <v>82</v>
      </c>
      <c r="I24" s="223">
        <v>74</v>
      </c>
      <c r="J24" s="222">
        <v>74</v>
      </c>
      <c r="K24" s="223">
        <v>74</v>
      </c>
      <c r="L24" s="156">
        <v>84</v>
      </c>
      <c r="M24" s="50"/>
      <c r="N24" s="50"/>
      <c r="O24" s="51">
        <f t="shared" si="0"/>
        <v>70.10526315789474</v>
      </c>
      <c r="P24" s="51"/>
      <c r="Q24" s="52">
        <f t="shared" si="1"/>
        <v>0</v>
      </c>
      <c r="R24" s="52">
        <f t="shared" si="2"/>
        <v>70.10526315789474</v>
      </c>
    </row>
    <row r="25" spans="1:1024" ht="19.5" thickBot="1" x14ac:dyDescent="0.35">
      <c r="A25" s="7"/>
      <c r="B25" s="109">
        <v>6</v>
      </c>
      <c r="C25" s="101" t="s">
        <v>337</v>
      </c>
      <c r="D25" s="166">
        <v>74</v>
      </c>
      <c r="E25" s="229">
        <v>84</v>
      </c>
      <c r="F25" s="230">
        <v>75</v>
      </c>
      <c r="G25" s="208">
        <v>74</v>
      </c>
      <c r="H25" s="230">
        <v>74</v>
      </c>
      <c r="I25" s="231">
        <v>74</v>
      </c>
      <c r="J25" s="230">
        <v>74</v>
      </c>
      <c r="K25" s="231">
        <v>74</v>
      </c>
      <c r="L25" s="166">
        <v>75</v>
      </c>
      <c r="M25" s="102"/>
      <c r="N25" s="102"/>
      <c r="O25" s="103">
        <f t="shared" si="0"/>
        <v>67.26315789473685</v>
      </c>
      <c r="P25" s="103"/>
      <c r="Q25" s="104">
        <f t="shared" si="1"/>
        <v>0</v>
      </c>
      <c r="R25" s="104">
        <f t="shared" si="2"/>
        <v>67.26315789473685</v>
      </c>
    </row>
    <row r="26" spans="1:1024" ht="18.75" x14ac:dyDescent="0.3">
      <c r="A26" s="7"/>
      <c r="B26" s="53">
        <v>7</v>
      </c>
      <c r="C26" s="86" t="s">
        <v>338</v>
      </c>
      <c r="D26" s="164">
        <v>75</v>
      </c>
      <c r="E26" s="226">
        <v>83</v>
      </c>
      <c r="F26" s="227">
        <v>74</v>
      </c>
      <c r="G26" s="228">
        <v>78</v>
      </c>
      <c r="H26" s="227">
        <v>74</v>
      </c>
      <c r="I26" s="215">
        <v>74</v>
      </c>
      <c r="J26" s="227">
        <v>70</v>
      </c>
      <c r="K26" s="215">
        <v>75</v>
      </c>
      <c r="L26" s="164">
        <v>74</v>
      </c>
      <c r="M26" s="55"/>
      <c r="N26" s="55"/>
      <c r="O26" s="56">
        <f t="shared" si="0"/>
        <v>66.836842105263159</v>
      </c>
      <c r="P26" s="56"/>
      <c r="Q26" s="57">
        <f t="shared" si="1"/>
        <v>0</v>
      </c>
      <c r="R26" s="57">
        <f t="shared" si="2"/>
        <v>66.836842105263159</v>
      </c>
    </row>
    <row r="27" spans="1:1024" ht="18.75" x14ac:dyDescent="0.3">
      <c r="A27" s="7"/>
      <c r="B27" s="49">
        <v>8</v>
      </c>
      <c r="C27" s="71" t="s">
        <v>47</v>
      </c>
      <c r="D27" s="156">
        <v>74</v>
      </c>
      <c r="E27" s="221">
        <v>74</v>
      </c>
      <c r="F27" s="222">
        <v>75</v>
      </c>
      <c r="G27" s="204">
        <v>74</v>
      </c>
      <c r="H27" s="222">
        <v>74</v>
      </c>
      <c r="I27" s="223">
        <v>74</v>
      </c>
      <c r="J27" s="222">
        <v>74</v>
      </c>
      <c r="K27" s="223">
        <v>74</v>
      </c>
      <c r="L27" s="156">
        <v>75</v>
      </c>
      <c r="M27" s="50"/>
      <c r="N27" s="50"/>
      <c r="O27" s="51">
        <f t="shared" si="0"/>
        <v>66.789473684210535</v>
      </c>
      <c r="P27" s="51"/>
      <c r="Q27" s="52">
        <f t="shared" si="1"/>
        <v>0</v>
      </c>
      <c r="R27" s="52">
        <f t="shared" si="2"/>
        <v>66.789473684210535</v>
      </c>
    </row>
    <row r="28" spans="1:1024" ht="18.75" x14ac:dyDescent="0.3">
      <c r="A28" s="7"/>
      <c r="B28" s="49">
        <v>9</v>
      </c>
      <c r="C28" s="71" t="s">
        <v>339</v>
      </c>
      <c r="D28" s="156">
        <v>70</v>
      </c>
      <c r="E28" s="221">
        <v>78</v>
      </c>
      <c r="F28" s="204">
        <v>74</v>
      </c>
      <c r="G28" s="205">
        <v>80</v>
      </c>
      <c r="H28" s="222">
        <v>70</v>
      </c>
      <c r="I28" s="223">
        <v>74</v>
      </c>
      <c r="J28" s="222">
        <v>70</v>
      </c>
      <c r="K28" s="223">
        <v>75</v>
      </c>
      <c r="L28" s="156">
        <v>70</v>
      </c>
      <c r="M28" s="50"/>
      <c r="N28" s="50"/>
      <c r="O28" s="51">
        <f t="shared" si="0"/>
        <v>65.321052631578951</v>
      </c>
      <c r="P28" s="51">
        <v>3</v>
      </c>
      <c r="Q28" s="52">
        <f t="shared" si="1"/>
        <v>0.30000000000000004</v>
      </c>
      <c r="R28" s="52">
        <f t="shared" si="2"/>
        <v>65.621052631578948</v>
      </c>
    </row>
    <row r="29" spans="1:1024" ht="18.75" x14ac:dyDescent="0.3">
      <c r="A29" s="7"/>
      <c r="B29" s="49">
        <v>10</v>
      </c>
      <c r="C29" s="71" t="s">
        <v>341</v>
      </c>
      <c r="D29" s="145">
        <v>74</v>
      </c>
      <c r="E29" s="220">
        <v>74</v>
      </c>
      <c r="F29" s="225">
        <v>75</v>
      </c>
      <c r="G29" s="204">
        <v>74</v>
      </c>
      <c r="H29" s="225">
        <v>70</v>
      </c>
      <c r="I29" s="223">
        <v>74</v>
      </c>
      <c r="J29" s="225">
        <v>74</v>
      </c>
      <c r="K29" s="223">
        <v>74</v>
      </c>
      <c r="L29" s="145">
        <v>70</v>
      </c>
      <c r="M29" s="50"/>
      <c r="N29" s="50"/>
      <c r="O29" s="51">
        <f t="shared" si="0"/>
        <v>65.510526315789477</v>
      </c>
      <c r="P29" s="51"/>
      <c r="Q29" s="52">
        <f t="shared" si="1"/>
        <v>0</v>
      </c>
      <c r="R29" s="52">
        <f t="shared" si="2"/>
        <v>65.510526315789477</v>
      </c>
    </row>
    <row r="30" spans="1:1024" ht="18.75" x14ac:dyDescent="0.3">
      <c r="A30" s="7"/>
      <c r="B30" s="49">
        <v>11</v>
      </c>
      <c r="C30" s="71" t="s">
        <v>342</v>
      </c>
      <c r="D30" s="156">
        <v>65</v>
      </c>
      <c r="E30" s="221">
        <v>83</v>
      </c>
      <c r="F30" s="222">
        <v>70</v>
      </c>
      <c r="G30" s="204">
        <v>74</v>
      </c>
      <c r="H30" s="222">
        <v>70</v>
      </c>
      <c r="I30" s="223">
        <v>70</v>
      </c>
      <c r="J30" s="222">
        <v>74</v>
      </c>
      <c r="K30" s="223">
        <v>74</v>
      </c>
      <c r="L30" s="156">
        <v>70</v>
      </c>
      <c r="M30" s="50"/>
      <c r="N30" s="50"/>
      <c r="O30" s="51">
        <f t="shared" si="0"/>
        <v>64.705263157894734</v>
      </c>
      <c r="P30" s="51"/>
      <c r="Q30" s="52">
        <f t="shared" si="1"/>
        <v>0</v>
      </c>
      <c r="R30" s="52">
        <f t="shared" si="2"/>
        <v>64.705263157894734</v>
      </c>
    </row>
    <row r="31" spans="1:1024" ht="18.75" x14ac:dyDescent="0.3">
      <c r="A31" s="7"/>
      <c r="B31" s="49">
        <v>12</v>
      </c>
      <c r="C31" s="71" t="s">
        <v>46</v>
      </c>
      <c r="D31" s="156">
        <v>65</v>
      </c>
      <c r="E31" s="221">
        <v>84</v>
      </c>
      <c r="F31" s="222">
        <v>70</v>
      </c>
      <c r="G31" s="204">
        <v>74</v>
      </c>
      <c r="H31" s="222">
        <v>70</v>
      </c>
      <c r="I31" s="223">
        <v>70</v>
      </c>
      <c r="J31" s="222">
        <v>70</v>
      </c>
      <c r="K31" s="223">
        <v>74</v>
      </c>
      <c r="L31" s="156">
        <v>70</v>
      </c>
      <c r="M31" s="50"/>
      <c r="N31" s="50"/>
      <c r="O31" s="51">
        <f t="shared" si="0"/>
        <v>64.18421052631578</v>
      </c>
      <c r="P31" s="51"/>
      <c r="Q31" s="52">
        <f t="shared" si="1"/>
        <v>0</v>
      </c>
      <c r="R31" s="52">
        <f t="shared" si="2"/>
        <v>64.18421052631578</v>
      </c>
    </row>
    <row r="32" spans="1:1024" ht="18.75" x14ac:dyDescent="0.3">
      <c r="A32" s="7"/>
      <c r="B32" s="49">
        <v>13</v>
      </c>
      <c r="C32" s="71" t="s">
        <v>91</v>
      </c>
      <c r="D32" s="156">
        <v>65</v>
      </c>
      <c r="E32" s="221">
        <v>74</v>
      </c>
      <c r="F32" s="222">
        <v>70</v>
      </c>
      <c r="G32" s="204">
        <v>72</v>
      </c>
      <c r="H32" s="222">
        <v>70</v>
      </c>
      <c r="I32" s="223">
        <v>70</v>
      </c>
      <c r="J32" s="222">
        <v>70</v>
      </c>
      <c r="K32" s="223">
        <v>74</v>
      </c>
      <c r="L32" s="156">
        <v>70</v>
      </c>
      <c r="M32" s="50"/>
      <c r="N32" s="50"/>
      <c r="O32" s="51">
        <f t="shared" si="0"/>
        <v>63.615789473684217</v>
      </c>
      <c r="P32" s="51"/>
      <c r="Q32" s="52">
        <f t="shared" si="1"/>
        <v>0</v>
      </c>
      <c r="R32" s="52">
        <f t="shared" si="2"/>
        <v>63.615789473684217</v>
      </c>
    </row>
    <row r="33" spans="1:1024" ht="18.75" x14ac:dyDescent="0.3">
      <c r="B33" s="67"/>
      <c r="C33" s="77"/>
      <c r="D33" s="98"/>
      <c r="E33" s="98"/>
      <c r="F33" s="98"/>
      <c r="G33" s="98"/>
      <c r="H33" s="98"/>
      <c r="I33" s="98"/>
      <c r="J33" s="98"/>
      <c r="K33" s="98"/>
      <c r="L33" s="98"/>
      <c r="M33" s="25"/>
      <c r="N33" s="25"/>
      <c r="O33" s="73"/>
      <c r="P33" s="35"/>
      <c r="Q33" s="32"/>
      <c r="R33" s="70"/>
    </row>
    <row r="34" spans="1:1024" ht="15.75" x14ac:dyDescent="0.25">
      <c r="O34" s="33"/>
      <c r="P34" s="35"/>
      <c r="Q34" s="32"/>
      <c r="R34" s="31"/>
    </row>
    <row r="35" spans="1:1024" ht="15.95" customHeight="1" x14ac:dyDescent="0.25">
      <c r="A35" s="256" t="s">
        <v>156</v>
      </c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256"/>
      <c r="AMA35"/>
      <c r="AMB35"/>
      <c r="AMC35"/>
      <c r="AMD35"/>
      <c r="AME35"/>
      <c r="AMF35"/>
      <c r="AMG35"/>
      <c r="AMH35"/>
      <c r="AMI35"/>
      <c r="AMJ35"/>
    </row>
    <row r="36" spans="1:1024" ht="9" customHeight="1" x14ac:dyDescent="0.25">
      <c r="A36" s="148"/>
      <c r="B36" s="148"/>
      <c r="C36" s="148"/>
      <c r="D36" s="148"/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AMA36"/>
      <c r="AMB36"/>
      <c r="AMC36"/>
      <c r="AMD36"/>
      <c r="AME36"/>
      <c r="AMF36"/>
      <c r="AMG36"/>
      <c r="AMH36"/>
      <c r="AMI36"/>
      <c r="AMJ36"/>
    </row>
    <row r="37" spans="1:1024" ht="15.95" customHeight="1" x14ac:dyDescent="0.25">
      <c r="A37" s="257" t="s">
        <v>9</v>
      </c>
      <c r="B37" s="257"/>
      <c r="C37" s="257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7"/>
      <c r="R37" s="257"/>
      <c r="AMA37"/>
      <c r="AMB37"/>
      <c r="AMC37"/>
      <c r="AMD37"/>
      <c r="AME37"/>
      <c r="AMF37"/>
      <c r="AMG37"/>
      <c r="AMH37"/>
      <c r="AMI37"/>
      <c r="AMJ37"/>
    </row>
    <row r="38" spans="1:1024" s="2" customFormat="1" ht="18.75" customHeight="1" x14ac:dyDescent="0.25">
      <c r="A38" s="249" t="s">
        <v>108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</row>
    <row r="39" spans="1:1024" s="2" customFormat="1" ht="18.75" customHeight="1" x14ac:dyDescent="0.25">
      <c r="A39" s="249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</row>
    <row r="40" spans="1:1024" s="2" customFormat="1" ht="18.75" customHeight="1" x14ac:dyDescent="0.25">
      <c r="A40" s="249" t="s">
        <v>109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</row>
    <row r="41" spans="1:1024" s="2" customFormat="1" ht="18.75" customHeight="1" x14ac:dyDescent="0.25">
      <c r="A41" s="250"/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</row>
    <row r="42" spans="1:1024" ht="18.75" customHeight="1" x14ac:dyDescent="0.25">
      <c r="A42" s="250" t="s">
        <v>125</v>
      </c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53" spans="1:18" s="1" customFormat="1" ht="15.75" x14ac:dyDescent="0.25">
      <c r="A53" s="245" t="s">
        <v>0</v>
      </c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</row>
    <row r="54" spans="1:18" s="1" customFormat="1" ht="15.75" x14ac:dyDescent="0.25">
      <c r="A54" s="245" t="s">
        <v>1</v>
      </c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</row>
    <row r="55" spans="1:18" s="1" customFormat="1" ht="15.75" x14ac:dyDescent="0.25">
      <c r="A55" s="246" t="s">
        <v>56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</row>
    <row r="56" spans="1:18" s="1" customFormat="1" ht="15.75" x14ac:dyDescent="0.25">
      <c r="A56" s="247" t="s">
        <v>331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</row>
    <row r="57" spans="1:18" s="1" customFormat="1" ht="15.75" x14ac:dyDescent="0.25">
      <c r="A57" s="247" t="s">
        <v>112</v>
      </c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</row>
    <row r="58" spans="1:18" s="1" customFormat="1" ht="15.75" x14ac:dyDescent="0.25">
      <c r="A58" s="259" t="s">
        <v>2</v>
      </c>
      <c r="B58" s="259"/>
      <c r="C58" s="259"/>
      <c r="D58" s="259"/>
      <c r="E58" s="259"/>
      <c r="F58" s="259"/>
      <c r="G58" s="259"/>
      <c r="H58" s="259"/>
      <c r="I58" s="259"/>
      <c r="J58" s="259"/>
      <c r="K58" s="259"/>
      <c r="L58" s="259"/>
      <c r="M58" s="259"/>
      <c r="N58" s="259"/>
      <c r="O58" s="259"/>
      <c r="P58" s="61"/>
    </row>
    <row r="59" spans="1:18" s="1" customFormat="1" ht="131.25" customHeight="1" x14ac:dyDescent="0.25">
      <c r="A59" s="24"/>
      <c r="B59" s="248" t="s">
        <v>124</v>
      </c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</row>
    <row r="60" spans="1:18" s="1" customFormat="1" ht="18.75" x14ac:dyDescent="0.3">
      <c r="A60" s="22"/>
      <c r="B60" s="237" t="s">
        <v>11</v>
      </c>
      <c r="C60" s="237"/>
      <c r="D60" s="237"/>
      <c r="E60" s="237"/>
      <c r="F60" s="237"/>
      <c r="G60" s="237"/>
      <c r="H60" s="237"/>
      <c r="I60" s="237"/>
      <c r="J60" s="237"/>
      <c r="K60" s="237"/>
      <c r="L60" s="238" t="s">
        <v>126</v>
      </c>
      <c r="M60" s="238"/>
      <c r="N60" s="238"/>
      <c r="O60" s="43" t="s">
        <v>12</v>
      </c>
      <c r="P60" s="238" t="s">
        <v>127</v>
      </c>
      <c r="Q60" s="238"/>
      <c r="R60" s="238"/>
    </row>
    <row r="61" spans="1:18" s="1" customFormat="1" ht="18.75" x14ac:dyDescent="0.3">
      <c r="A61" s="22"/>
      <c r="B61" s="239" t="s">
        <v>20</v>
      </c>
      <c r="C61" s="239"/>
      <c r="D61" s="239"/>
      <c r="E61" s="239"/>
      <c r="F61" s="239"/>
      <c r="G61" s="239"/>
      <c r="H61" s="239"/>
      <c r="I61" s="242">
        <v>3</v>
      </c>
      <c r="J61" s="242"/>
      <c r="K61" s="44" t="s">
        <v>19</v>
      </c>
      <c r="L61" s="47"/>
      <c r="M61" s="243" t="s">
        <v>13</v>
      </c>
      <c r="N61" s="243"/>
      <c r="O61" s="243"/>
      <c r="P61" s="244" t="s">
        <v>14</v>
      </c>
      <c r="Q61" s="244"/>
      <c r="R61" s="244"/>
    </row>
    <row r="62" spans="1:18" s="1" customFormat="1" ht="18.75" x14ac:dyDescent="0.3">
      <c r="A62" s="22"/>
      <c r="B62" s="237" t="s">
        <v>16</v>
      </c>
      <c r="C62" s="237"/>
      <c r="D62" s="238" t="s">
        <v>27</v>
      </c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</row>
    <row r="63" spans="1:18" s="1" customFormat="1" ht="18.75" x14ac:dyDescent="0.3">
      <c r="A63" s="22"/>
      <c r="B63" s="239" t="s">
        <v>15</v>
      </c>
      <c r="C63" s="239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</row>
    <row r="64" spans="1:18" s="1" customFormat="1" ht="15.75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1:18" s="1" customFormat="1" ht="15.75" x14ac:dyDescent="0.25">
      <c r="A65" s="36"/>
      <c r="B65" s="240" t="s">
        <v>22</v>
      </c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1"/>
      <c r="R65" s="21">
        <v>15</v>
      </c>
    </row>
    <row r="66" spans="1:18" s="1" customFormat="1" ht="15.75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</row>
    <row r="67" spans="1:18" s="1" customFormat="1" ht="15.75" x14ac:dyDescent="0.25">
      <c r="A67" s="4"/>
      <c r="B67" s="4"/>
      <c r="C67" s="4"/>
      <c r="D67" s="234" t="s">
        <v>6</v>
      </c>
      <c r="E67" s="235"/>
      <c r="F67" s="235"/>
      <c r="G67" s="235"/>
      <c r="H67" s="235"/>
      <c r="I67" s="235"/>
      <c r="J67" s="235"/>
      <c r="K67" s="235"/>
      <c r="L67" s="235"/>
      <c r="M67" s="235"/>
      <c r="N67" s="236"/>
      <c r="O67" s="8"/>
      <c r="P67" s="240" t="s">
        <v>23</v>
      </c>
      <c r="Q67" s="241"/>
      <c r="R67" s="21">
        <f>IF($R$65=2,1,ROUNDDOWN(R65*0.4,0))</f>
        <v>6</v>
      </c>
    </row>
    <row r="68" spans="1:18" s="1" customFormat="1" ht="150.75" customHeight="1" x14ac:dyDescent="0.25">
      <c r="A68" s="5"/>
      <c r="B68" s="59"/>
      <c r="C68" s="60" t="s">
        <v>50</v>
      </c>
      <c r="D68" s="40"/>
      <c r="E68" s="40" t="s">
        <v>40</v>
      </c>
      <c r="F68" s="40" t="s">
        <v>207</v>
      </c>
      <c r="G68" s="78" t="s">
        <v>132</v>
      </c>
      <c r="H68" s="40" t="s">
        <v>208</v>
      </c>
      <c r="I68" s="78" t="s">
        <v>209</v>
      </c>
      <c r="J68" s="78" t="s">
        <v>210</v>
      </c>
      <c r="K68" s="40" t="s">
        <v>211</v>
      </c>
      <c r="L68" s="78" t="s">
        <v>133</v>
      </c>
      <c r="M68" s="14"/>
      <c r="N68" s="15"/>
      <c r="O68" s="12"/>
      <c r="P68" s="12"/>
    </row>
    <row r="69" spans="1:18" s="1" customFormat="1" x14ac:dyDescent="0.25">
      <c r="A69" s="5"/>
      <c r="B69" s="251"/>
      <c r="C69" s="251"/>
      <c r="D69" s="234" t="s">
        <v>7</v>
      </c>
      <c r="E69" s="235"/>
      <c r="F69" s="235"/>
      <c r="G69" s="235"/>
      <c r="H69" s="235"/>
      <c r="I69" s="235"/>
      <c r="J69" s="235"/>
      <c r="K69" s="235"/>
      <c r="L69" s="235"/>
      <c r="M69" s="235"/>
      <c r="N69" s="236"/>
      <c r="O69" s="13" t="s">
        <v>8</v>
      </c>
      <c r="P69" s="30"/>
    </row>
    <row r="70" spans="1:18" s="1" customFormat="1" x14ac:dyDescent="0.25">
      <c r="A70" s="5"/>
      <c r="B70" s="252"/>
      <c r="C70" s="252"/>
      <c r="D70" s="11"/>
      <c r="E70" s="6">
        <v>1</v>
      </c>
      <c r="F70" s="6">
        <v>1</v>
      </c>
      <c r="G70" s="6">
        <v>1</v>
      </c>
      <c r="H70" s="6">
        <v>3</v>
      </c>
      <c r="I70" s="6">
        <v>3</v>
      </c>
      <c r="J70" s="6">
        <v>3</v>
      </c>
      <c r="K70" s="6">
        <v>3</v>
      </c>
      <c r="L70" s="6">
        <v>3</v>
      </c>
      <c r="M70" s="6"/>
      <c r="N70" s="6"/>
      <c r="O70" s="16">
        <f>SUM(D$70:N$70)</f>
        <v>18</v>
      </c>
      <c r="P70" s="29"/>
    </row>
    <row r="71" spans="1:18" s="1" customFormat="1" ht="48" x14ac:dyDescent="0.25">
      <c r="A71" s="17"/>
      <c r="B71" s="20" t="s">
        <v>3</v>
      </c>
      <c r="C71" s="20" t="s">
        <v>4</v>
      </c>
      <c r="D71" s="253" t="s">
        <v>5</v>
      </c>
      <c r="E71" s="254"/>
      <c r="F71" s="254"/>
      <c r="G71" s="254"/>
      <c r="H71" s="254"/>
      <c r="I71" s="254"/>
      <c r="J71" s="254"/>
      <c r="K71" s="254"/>
      <c r="L71" s="254"/>
      <c r="M71" s="254"/>
      <c r="N71" s="255"/>
      <c r="O71" s="28" t="s">
        <v>17</v>
      </c>
      <c r="P71" s="28" t="s">
        <v>21</v>
      </c>
      <c r="Q71" s="28" t="s">
        <v>18</v>
      </c>
      <c r="R71" s="28" t="s">
        <v>10</v>
      </c>
    </row>
    <row r="72" spans="1:18" s="1" customFormat="1" ht="18.75" x14ac:dyDescent="0.3">
      <c r="A72" s="7"/>
      <c r="B72" s="49">
        <v>1</v>
      </c>
      <c r="C72" s="71" t="s">
        <v>206</v>
      </c>
      <c r="D72" s="83"/>
      <c r="E72" s="155">
        <v>84</v>
      </c>
      <c r="F72" s="155">
        <v>93</v>
      </c>
      <c r="G72" s="155">
        <v>90</v>
      </c>
      <c r="H72" s="155">
        <v>90</v>
      </c>
      <c r="I72" s="145">
        <v>92</v>
      </c>
      <c r="J72" s="145">
        <v>90</v>
      </c>
      <c r="K72" s="155">
        <v>90</v>
      </c>
      <c r="L72" s="156">
        <v>90</v>
      </c>
      <c r="M72" s="50"/>
      <c r="N72" s="50"/>
      <c r="O72" s="51">
        <f>((D72*$D$70+E72*$E$70+F72*$F$70+G72*$G$70+H72*$H$70+I72*$I$70+J72*$J$70+K72*$K$70+$L$70*L72+$M$70*M72+$N$70*N72)/$O$70)*0.9</f>
        <v>81.150000000000006</v>
      </c>
      <c r="P72" s="51">
        <v>3</v>
      </c>
      <c r="Q72" s="52">
        <f>P72*0.1</f>
        <v>0.30000000000000004</v>
      </c>
      <c r="R72" s="52">
        <f>O72+Q72</f>
        <v>81.45</v>
      </c>
    </row>
    <row r="73" spans="1:18" s="1" customFormat="1" ht="18.75" x14ac:dyDescent="0.3">
      <c r="A73" s="7"/>
      <c r="B73" s="49">
        <v>2</v>
      </c>
      <c r="C73" s="71" t="s">
        <v>212</v>
      </c>
      <c r="D73" s="83"/>
      <c r="E73" s="155">
        <v>90</v>
      </c>
      <c r="F73" s="155">
        <v>90</v>
      </c>
      <c r="G73" s="155">
        <v>85</v>
      </c>
      <c r="H73" s="155">
        <v>95</v>
      </c>
      <c r="I73" s="145">
        <v>85</v>
      </c>
      <c r="J73" s="145">
        <v>80</v>
      </c>
      <c r="K73" s="155">
        <v>90</v>
      </c>
      <c r="L73" s="156">
        <v>90</v>
      </c>
      <c r="M73" s="50"/>
      <c r="N73" s="50"/>
      <c r="O73" s="51">
        <f t="shared" ref="O73:O82" si="3">((D73*$D$70+E73*$E$70+F73*$F$70+G73*$G$70+H73*$H$70+I73*$I$70+J73*$J$70+K73*$K$70+$L$70*L73+$M$70*M73+$N$70*N73)/$O$70)*0.9</f>
        <v>79.25</v>
      </c>
      <c r="P73" s="51">
        <v>5</v>
      </c>
      <c r="Q73" s="52">
        <f t="shared" ref="Q73:Q82" si="4">P73*0.1</f>
        <v>0.5</v>
      </c>
      <c r="R73" s="52">
        <f t="shared" ref="R73:R82" si="5">O73+Q73</f>
        <v>79.75</v>
      </c>
    </row>
    <row r="74" spans="1:18" s="1" customFormat="1" ht="18.75" x14ac:dyDescent="0.3">
      <c r="A74" s="7"/>
      <c r="B74" s="49">
        <v>3</v>
      </c>
      <c r="C74" s="71" t="s">
        <v>96</v>
      </c>
      <c r="D74" s="83"/>
      <c r="E74" s="155">
        <v>90</v>
      </c>
      <c r="F74" s="155">
        <v>91</v>
      </c>
      <c r="G74" s="155">
        <v>82</v>
      </c>
      <c r="H74" s="155">
        <v>90</v>
      </c>
      <c r="I74" s="145">
        <v>90</v>
      </c>
      <c r="J74" s="145">
        <v>90</v>
      </c>
      <c r="K74" s="155">
        <v>76</v>
      </c>
      <c r="L74" s="156">
        <v>90</v>
      </c>
      <c r="M74" s="50"/>
      <c r="N74" s="50"/>
      <c r="O74" s="51">
        <f t="shared" si="3"/>
        <v>78.55</v>
      </c>
      <c r="P74" s="51">
        <v>5</v>
      </c>
      <c r="Q74" s="52">
        <f t="shared" si="4"/>
        <v>0.5</v>
      </c>
      <c r="R74" s="52">
        <f t="shared" si="5"/>
        <v>79.05</v>
      </c>
    </row>
    <row r="75" spans="1:18" s="1" customFormat="1" ht="18.75" x14ac:dyDescent="0.3">
      <c r="A75" s="7"/>
      <c r="B75" s="49">
        <v>4</v>
      </c>
      <c r="C75" s="71" t="s">
        <v>213</v>
      </c>
      <c r="D75" s="83"/>
      <c r="E75" s="150">
        <v>85</v>
      </c>
      <c r="F75" s="150">
        <v>84</v>
      </c>
      <c r="G75" s="145">
        <v>85</v>
      </c>
      <c r="H75" s="145">
        <v>97</v>
      </c>
      <c r="I75" s="145">
        <v>95</v>
      </c>
      <c r="J75" s="145">
        <v>82</v>
      </c>
      <c r="K75" s="145">
        <v>90</v>
      </c>
      <c r="L75" s="150">
        <v>75</v>
      </c>
      <c r="M75" s="50"/>
      <c r="N75" s="50"/>
      <c r="O75" s="51">
        <f t="shared" si="3"/>
        <v>78.55</v>
      </c>
      <c r="P75" s="51">
        <v>3</v>
      </c>
      <c r="Q75" s="52">
        <f t="shared" si="4"/>
        <v>0.30000000000000004</v>
      </c>
      <c r="R75" s="52">
        <f t="shared" si="5"/>
        <v>78.849999999999994</v>
      </c>
    </row>
    <row r="76" spans="1:18" s="1" customFormat="1" ht="18.75" x14ac:dyDescent="0.3">
      <c r="A76" s="7"/>
      <c r="B76" s="53">
        <v>5</v>
      </c>
      <c r="C76" s="86" t="s">
        <v>97</v>
      </c>
      <c r="D76" s="84"/>
      <c r="E76" s="168">
        <v>84</v>
      </c>
      <c r="F76" s="168">
        <v>76</v>
      </c>
      <c r="G76" s="152">
        <v>83</v>
      </c>
      <c r="H76" s="152">
        <v>90</v>
      </c>
      <c r="I76" s="152">
        <v>90</v>
      </c>
      <c r="J76" s="152">
        <v>80</v>
      </c>
      <c r="K76" s="152">
        <v>90</v>
      </c>
      <c r="L76" s="168">
        <v>81</v>
      </c>
      <c r="M76" s="55"/>
      <c r="N76" s="55"/>
      <c r="O76" s="51">
        <f t="shared" si="3"/>
        <v>76.8</v>
      </c>
      <c r="P76" s="56"/>
      <c r="Q76" s="52">
        <f t="shared" si="4"/>
        <v>0</v>
      </c>
      <c r="R76" s="52">
        <f t="shared" si="5"/>
        <v>76.8</v>
      </c>
    </row>
    <row r="77" spans="1:18" s="1" customFormat="1" ht="19.5" thickBot="1" x14ac:dyDescent="0.35">
      <c r="A77" s="7"/>
      <c r="B77" s="109">
        <v>6</v>
      </c>
      <c r="C77" s="101" t="s">
        <v>214</v>
      </c>
      <c r="D77" s="114"/>
      <c r="E77" s="165">
        <v>84</v>
      </c>
      <c r="F77" s="165">
        <v>86</v>
      </c>
      <c r="G77" s="165">
        <v>84</v>
      </c>
      <c r="H77" s="165">
        <v>86</v>
      </c>
      <c r="I77" s="159">
        <v>76</v>
      </c>
      <c r="J77" s="159">
        <v>80</v>
      </c>
      <c r="K77" s="165">
        <v>80</v>
      </c>
      <c r="L77" s="166">
        <v>85</v>
      </c>
      <c r="M77" s="102"/>
      <c r="N77" s="122"/>
      <c r="O77" s="103">
        <f t="shared" si="3"/>
        <v>73.75</v>
      </c>
      <c r="P77" s="103"/>
      <c r="Q77" s="104">
        <f t="shared" si="4"/>
        <v>0</v>
      </c>
      <c r="R77" s="104">
        <f t="shared" si="5"/>
        <v>73.75</v>
      </c>
    </row>
    <row r="78" spans="1:18" s="1" customFormat="1" ht="18.75" x14ac:dyDescent="0.3">
      <c r="A78" s="7"/>
      <c r="B78" s="53">
        <v>7</v>
      </c>
      <c r="C78" s="86" t="s">
        <v>215</v>
      </c>
      <c r="D78" s="84"/>
      <c r="E78" s="168">
        <v>83</v>
      </c>
      <c r="F78" s="168">
        <v>87</v>
      </c>
      <c r="G78" s="168">
        <v>85</v>
      </c>
      <c r="H78" s="168">
        <v>74</v>
      </c>
      <c r="I78" s="152">
        <v>72</v>
      </c>
      <c r="J78" s="152">
        <v>85</v>
      </c>
      <c r="K78" s="168">
        <v>74</v>
      </c>
      <c r="L78" s="164">
        <v>84</v>
      </c>
      <c r="M78" s="55"/>
      <c r="N78" s="55"/>
      <c r="O78" s="56">
        <f t="shared" si="3"/>
        <v>71.100000000000009</v>
      </c>
      <c r="P78" s="56"/>
      <c r="Q78" s="57">
        <f t="shared" si="4"/>
        <v>0</v>
      </c>
      <c r="R78" s="57">
        <f t="shared" si="5"/>
        <v>71.100000000000009</v>
      </c>
    </row>
    <row r="79" spans="1:18" s="1" customFormat="1" ht="18.75" x14ac:dyDescent="0.3">
      <c r="A79" s="7"/>
      <c r="B79" s="49">
        <v>8</v>
      </c>
      <c r="C79" s="71" t="s">
        <v>98</v>
      </c>
      <c r="D79" s="83"/>
      <c r="E79" s="150">
        <v>76</v>
      </c>
      <c r="F79" s="150">
        <v>82</v>
      </c>
      <c r="G79" s="145">
        <v>75</v>
      </c>
      <c r="H79" s="145">
        <v>85</v>
      </c>
      <c r="I79" s="145">
        <v>74</v>
      </c>
      <c r="J79" s="145">
        <v>74</v>
      </c>
      <c r="K79" s="145">
        <v>74</v>
      </c>
      <c r="L79" s="150">
        <v>74</v>
      </c>
      <c r="M79" s="64"/>
      <c r="N79" s="64"/>
      <c r="O79" s="51">
        <f t="shared" si="3"/>
        <v>68.8</v>
      </c>
      <c r="P79" s="51"/>
      <c r="Q79" s="52">
        <f t="shared" si="4"/>
        <v>0</v>
      </c>
      <c r="R79" s="52">
        <f t="shared" si="5"/>
        <v>68.8</v>
      </c>
    </row>
    <row r="80" spans="1:18" s="1" customFormat="1" ht="18.75" x14ac:dyDescent="0.3">
      <c r="A80" s="7"/>
      <c r="B80" s="49">
        <v>9</v>
      </c>
      <c r="C80" s="71" t="s">
        <v>95</v>
      </c>
      <c r="D80" s="83"/>
      <c r="E80" s="153">
        <v>74</v>
      </c>
      <c r="F80" s="155">
        <v>83</v>
      </c>
      <c r="G80" s="155">
        <v>82</v>
      </c>
      <c r="H80" s="155">
        <v>74</v>
      </c>
      <c r="I80" s="145">
        <v>74</v>
      </c>
      <c r="J80" s="145">
        <v>75</v>
      </c>
      <c r="K80" s="155">
        <v>74</v>
      </c>
      <c r="L80" s="156">
        <v>75</v>
      </c>
      <c r="M80" s="50"/>
      <c r="N80" s="50"/>
      <c r="O80" s="51">
        <f t="shared" si="3"/>
        <v>67.75</v>
      </c>
      <c r="P80" s="51">
        <v>5</v>
      </c>
      <c r="Q80" s="52">
        <f t="shared" si="4"/>
        <v>0.5</v>
      </c>
      <c r="R80" s="52">
        <f t="shared" si="5"/>
        <v>68.25</v>
      </c>
    </row>
    <row r="81" spans="1:18" s="1" customFormat="1" ht="18.75" x14ac:dyDescent="0.3">
      <c r="A81" s="7"/>
      <c r="B81" s="49">
        <v>10</v>
      </c>
      <c r="C81" s="71" t="s">
        <v>217</v>
      </c>
      <c r="D81" s="83"/>
      <c r="E81" s="155">
        <v>62</v>
      </c>
      <c r="F81" s="155">
        <v>74</v>
      </c>
      <c r="G81" s="155">
        <v>78</v>
      </c>
      <c r="H81" s="155">
        <v>74</v>
      </c>
      <c r="I81" s="145">
        <v>72</v>
      </c>
      <c r="J81" s="145">
        <v>80</v>
      </c>
      <c r="K81" s="155">
        <v>74</v>
      </c>
      <c r="L81" s="156">
        <v>80</v>
      </c>
      <c r="M81" s="50"/>
      <c r="N81" s="50"/>
      <c r="O81" s="51">
        <f t="shared" si="3"/>
        <v>67.7</v>
      </c>
      <c r="P81" s="51"/>
      <c r="Q81" s="52">
        <f t="shared" si="4"/>
        <v>0</v>
      </c>
      <c r="R81" s="52">
        <f t="shared" si="5"/>
        <v>67.7</v>
      </c>
    </row>
    <row r="82" spans="1:18" s="1" customFormat="1" ht="18.75" x14ac:dyDescent="0.3">
      <c r="A82" s="7"/>
      <c r="B82" s="49">
        <v>11</v>
      </c>
      <c r="C82" s="71" t="s">
        <v>216</v>
      </c>
      <c r="D82" s="83"/>
      <c r="E82" s="150">
        <v>74</v>
      </c>
      <c r="F82" s="150">
        <v>82</v>
      </c>
      <c r="G82" s="145">
        <v>74</v>
      </c>
      <c r="H82" s="145">
        <v>74</v>
      </c>
      <c r="I82" s="145">
        <v>74</v>
      </c>
      <c r="J82" s="145">
        <v>74</v>
      </c>
      <c r="K82" s="145">
        <v>74</v>
      </c>
      <c r="L82" s="150">
        <v>74</v>
      </c>
      <c r="M82" s="64"/>
      <c r="N82" s="64"/>
      <c r="O82" s="51">
        <f t="shared" si="3"/>
        <v>67</v>
      </c>
      <c r="P82" s="51"/>
      <c r="Q82" s="52">
        <f t="shared" si="4"/>
        <v>0</v>
      </c>
      <c r="R82" s="52">
        <f t="shared" si="5"/>
        <v>67</v>
      </c>
    </row>
    <row r="83" spans="1:18" s="1" customFormat="1" ht="18.75" x14ac:dyDescent="0.3">
      <c r="B83" s="107"/>
      <c r="C83" s="77"/>
      <c r="D83" s="111"/>
      <c r="E83" s="111"/>
      <c r="F83" s="111"/>
      <c r="G83" s="111"/>
      <c r="H83" s="111"/>
      <c r="I83" s="111"/>
      <c r="J83" s="111"/>
      <c r="K83" s="111"/>
      <c r="L83" s="111"/>
      <c r="M83" s="98"/>
      <c r="N83" s="98"/>
      <c r="O83" s="73"/>
      <c r="P83" s="105"/>
      <c r="Q83" s="108"/>
      <c r="R83" s="108"/>
    </row>
    <row r="84" spans="1:18" s="1" customFormat="1" ht="18.75" x14ac:dyDescent="0.3">
      <c r="B84" s="68"/>
      <c r="C84" s="77"/>
      <c r="D84" s="111"/>
      <c r="E84" s="111"/>
      <c r="F84" s="111"/>
      <c r="G84" s="111"/>
      <c r="H84" s="111"/>
      <c r="I84" s="111"/>
      <c r="J84" s="111"/>
      <c r="K84" s="111"/>
      <c r="L84" s="111"/>
      <c r="M84" s="68"/>
      <c r="N84" s="68"/>
      <c r="O84" s="73"/>
      <c r="P84" s="73"/>
      <c r="Q84" s="74"/>
      <c r="R84" s="76"/>
    </row>
    <row r="85" spans="1:18" s="1" customFormat="1" ht="15.75" x14ac:dyDescent="0.25">
      <c r="A85" s="256" t="s">
        <v>156</v>
      </c>
      <c r="B85" s="256"/>
      <c r="C85" s="256"/>
      <c r="D85" s="256"/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6"/>
      <c r="P85" s="256"/>
      <c r="Q85" s="256"/>
      <c r="R85" s="256"/>
    </row>
    <row r="86" spans="1:18" s="1" customFormat="1" ht="15.75" x14ac:dyDescent="0.25">
      <c r="A86" s="148"/>
      <c r="B86" s="148"/>
      <c r="C86" s="148"/>
      <c r="D86" s="148"/>
      <c r="E86" s="148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49"/>
    </row>
    <row r="87" spans="1:18" s="1" customFormat="1" ht="15.75" x14ac:dyDescent="0.25">
      <c r="A87" s="257" t="s">
        <v>9</v>
      </c>
      <c r="B87" s="257"/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7"/>
      <c r="P87" s="257"/>
      <c r="Q87" s="257"/>
      <c r="R87" s="257"/>
    </row>
    <row r="88" spans="1:18" s="1" customFormat="1" ht="15.75" x14ac:dyDescent="0.25">
      <c r="A88" s="249" t="s">
        <v>108</v>
      </c>
      <c r="B88" s="249"/>
      <c r="C88" s="249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</row>
    <row r="89" spans="1:18" s="1" customFormat="1" ht="15.75" x14ac:dyDescent="0.25">
      <c r="A89" s="249"/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</row>
    <row r="90" spans="1:18" s="1" customFormat="1" ht="15.75" x14ac:dyDescent="0.25">
      <c r="A90" s="249" t="s">
        <v>109</v>
      </c>
      <c r="B90" s="249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</row>
    <row r="91" spans="1:18" s="1" customFormat="1" ht="15.75" x14ac:dyDescent="0.25">
      <c r="A91" s="250"/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</row>
    <row r="92" spans="1:18" s="1" customFormat="1" ht="15.75" x14ac:dyDescent="0.25">
      <c r="A92" s="250" t="s">
        <v>125</v>
      </c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</row>
    <row r="103" spans="1:18" s="1" customFormat="1" ht="15.75" x14ac:dyDescent="0.25">
      <c r="A103" s="245" t="s">
        <v>0</v>
      </c>
      <c r="B103" s="245"/>
      <c r="C103" s="245"/>
      <c r="D103" s="245"/>
      <c r="E103" s="245"/>
      <c r="F103" s="245"/>
      <c r="G103" s="245"/>
      <c r="H103" s="245"/>
      <c r="I103" s="245"/>
      <c r="J103" s="245"/>
      <c r="K103" s="245"/>
      <c r="L103" s="245"/>
      <c r="M103" s="245"/>
      <c r="N103" s="245"/>
      <c r="O103" s="245"/>
      <c r="P103" s="245"/>
      <c r="Q103" s="245"/>
      <c r="R103" s="245"/>
    </row>
    <row r="104" spans="1:18" s="1" customFormat="1" ht="15.75" x14ac:dyDescent="0.25">
      <c r="A104" s="245" t="s">
        <v>1</v>
      </c>
      <c r="B104" s="245"/>
      <c r="C104" s="245"/>
      <c r="D104" s="245"/>
      <c r="E104" s="245"/>
      <c r="F104" s="245"/>
      <c r="G104" s="245"/>
      <c r="H104" s="245"/>
      <c r="I104" s="245"/>
      <c r="J104" s="245"/>
      <c r="K104" s="245"/>
      <c r="L104" s="245"/>
      <c r="M104" s="245"/>
      <c r="N104" s="245"/>
      <c r="O104" s="245"/>
      <c r="P104" s="245"/>
      <c r="Q104" s="245"/>
      <c r="R104" s="245"/>
    </row>
    <row r="105" spans="1:18" s="1" customFormat="1" ht="15.75" x14ac:dyDescent="0.25">
      <c r="A105" s="246" t="s">
        <v>56</v>
      </c>
      <c r="B105" s="246"/>
      <c r="C105" s="246"/>
      <c r="D105" s="246"/>
      <c r="E105" s="246"/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</row>
    <row r="106" spans="1:18" s="1" customFormat="1" ht="15.75" x14ac:dyDescent="0.25">
      <c r="A106" s="247" t="s">
        <v>330</v>
      </c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</row>
    <row r="107" spans="1:18" s="1" customFormat="1" ht="15.75" x14ac:dyDescent="0.25">
      <c r="A107" s="247" t="s">
        <v>112</v>
      </c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</row>
    <row r="108" spans="1:18" s="1" customFormat="1" ht="15.75" x14ac:dyDescent="0.25">
      <c r="A108" s="259" t="s">
        <v>2</v>
      </c>
      <c r="B108" s="259"/>
      <c r="C108" s="259"/>
      <c r="D108" s="259"/>
      <c r="E108" s="259"/>
      <c r="F108" s="259"/>
      <c r="G108" s="259"/>
      <c r="H108" s="259"/>
      <c r="I108" s="259"/>
      <c r="J108" s="259"/>
      <c r="K108" s="259"/>
      <c r="L108" s="259"/>
      <c r="M108" s="259"/>
      <c r="N108" s="259"/>
      <c r="O108" s="259"/>
      <c r="P108" s="61"/>
    </row>
    <row r="109" spans="1:18" s="1" customFormat="1" ht="132.75" customHeight="1" x14ac:dyDescent="0.25">
      <c r="A109" s="24"/>
      <c r="B109" s="248" t="s">
        <v>124</v>
      </c>
      <c r="C109" s="260"/>
      <c r="D109" s="260"/>
      <c r="E109" s="260"/>
      <c r="F109" s="260"/>
      <c r="G109" s="260"/>
      <c r="H109" s="260"/>
      <c r="I109" s="260"/>
      <c r="J109" s="260"/>
      <c r="K109" s="260"/>
      <c r="L109" s="260"/>
      <c r="M109" s="260"/>
      <c r="N109" s="260"/>
      <c r="O109" s="260"/>
      <c r="P109" s="260"/>
      <c r="Q109" s="260"/>
      <c r="R109" s="260"/>
    </row>
    <row r="110" spans="1:18" s="1" customFormat="1" ht="18.75" x14ac:dyDescent="0.3">
      <c r="A110" s="22"/>
      <c r="B110" s="237" t="s">
        <v>11</v>
      </c>
      <c r="C110" s="237"/>
      <c r="D110" s="237"/>
      <c r="E110" s="237"/>
      <c r="F110" s="237"/>
      <c r="G110" s="237"/>
      <c r="H110" s="237"/>
      <c r="I110" s="237"/>
      <c r="J110" s="237"/>
      <c r="K110" s="237"/>
      <c r="L110" s="238" t="s">
        <v>126</v>
      </c>
      <c r="M110" s="238"/>
      <c r="N110" s="238"/>
      <c r="O110" s="43" t="s">
        <v>12</v>
      </c>
      <c r="P110" s="238" t="s">
        <v>127</v>
      </c>
      <c r="Q110" s="238"/>
      <c r="R110" s="238"/>
    </row>
    <row r="111" spans="1:18" s="1" customFormat="1" ht="18.75" x14ac:dyDescent="0.3">
      <c r="A111" s="22"/>
      <c r="B111" s="239" t="s">
        <v>20</v>
      </c>
      <c r="C111" s="239"/>
      <c r="D111" s="239"/>
      <c r="E111" s="239"/>
      <c r="F111" s="239"/>
      <c r="G111" s="239"/>
      <c r="H111" s="239"/>
      <c r="I111" s="242">
        <v>3</v>
      </c>
      <c r="J111" s="242"/>
      <c r="K111" s="44" t="s">
        <v>19</v>
      </c>
      <c r="L111" s="44"/>
      <c r="M111" s="243" t="s">
        <v>13</v>
      </c>
      <c r="N111" s="243"/>
      <c r="O111" s="243"/>
      <c r="P111" s="244" t="s">
        <v>14</v>
      </c>
      <c r="Q111" s="244"/>
      <c r="R111" s="244"/>
    </row>
    <row r="112" spans="1:18" s="1" customFormat="1" ht="18.75" x14ac:dyDescent="0.3">
      <c r="A112" s="22"/>
      <c r="B112" s="237" t="s">
        <v>16</v>
      </c>
      <c r="C112" s="237"/>
      <c r="D112" s="238" t="s">
        <v>29</v>
      </c>
      <c r="E112" s="238"/>
      <c r="F112" s="238"/>
      <c r="G112" s="238"/>
      <c r="H112" s="238"/>
      <c r="I112" s="238"/>
      <c r="J112" s="238"/>
      <c r="K112" s="238"/>
      <c r="L112" s="238"/>
      <c r="M112" s="238"/>
      <c r="N112" s="238"/>
      <c r="O112" s="238"/>
      <c r="P112" s="238"/>
      <c r="Q112" s="238"/>
      <c r="R112" s="238"/>
    </row>
    <row r="113" spans="1:18" s="1" customFormat="1" ht="18.75" x14ac:dyDescent="0.3">
      <c r="A113" s="22"/>
      <c r="B113" s="239" t="s">
        <v>15</v>
      </c>
      <c r="C113" s="239"/>
      <c r="D113" s="258"/>
      <c r="E113" s="258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8"/>
    </row>
    <row r="114" spans="1:18" s="1" customFormat="1" ht="15.75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</row>
    <row r="115" spans="1:18" s="1" customFormat="1" ht="15.75" x14ac:dyDescent="0.25">
      <c r="A115" s="36"/>
      <c r="B115" s="240" t="s">
        <v>22</v>
      </c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1"/>
      <c r="R115" s="21">
        <v>16</v>
      </c>
    </row>
    <row r="116" spans="1:18" s="1" customFormat="1" ht="15.75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</row>
    <row r="117" spans="1:18" s="1" customFormat="1" ht="15.75" x14ac:dyDescent="0.25">
      <c r="A117" s="4"/>
      <c r="B117" s="4"/>
      <c r="C117" s="4"/>
      <c r="D117" s="234" t="s">
        <v>6</v>
      </c>
      <c r="E117" s="235"/>
      <c r="F117" s="235"/>
      <c r="G117" s="235"/>
      <c r="H117" s="235"/>
      <c r="I117" s="235"/>
      <c r="J117" s="235"/>
      <c r="K117" s="235"/>
      <c r="L117" s="235"/>
      <c r="M117" s="235"/>
      <c r="N117" s="236"/>
      <c r="O117" s="8"/>
      <c r="P117" s="240" t="s">
        <v>23</v>
      </c>
      <c r="Q117" s="241"/>
      <c r="R117" s="21">
        <f>IF($R$115=2,1,ROUNDDOWN(R115*0.4,0))</f>
        <v>6</v>
      </c>
    </row>
    <row r="118" spans="1:18" s="1" customFormat="1" ht="132" customHeight="1" x14ac:dyDescent="0.25">
      <c r="A118" s="5"/>
      <c r="B118" s="59"/>
      <c r="C118" s="60" t="s">
        <v>93</v>
      </c>
      <c r="D118" s="40"/>
      <c r="E118" s="40" t="s">
        <v>40</v>
      </c>
      <c r="F118" s="40" t="s">
        <v>207</v>
      </c>
      <c r="G118" s="78" t="s">
        <v>132</v>
      </c>
      <c r="H118" s="40" t="s">
        <v>208</v>
      </c>
      <c r="I118" s="78" t="s">
        <v>209</v>
      </c>
      <c r="J118" s="78" t="s">
        <v>210</v>
      </c>
      <c r="K118" s="40" t="s">
        <v>219</v>
      </c>
      <c r="L118" s="78" t="s">
        <v>133</v>
      </c>
      <c r="M118" s="14"/>
      <c r="N118" s="15"/>
      <c r="O118" s="12"/>
      <c r="P118" s="12"/>
    </row>
    <row r="119" spans="1:18" s="1" customFormat="1" x14ac:dyDescent="0.25">
      <c r="A119" s="5"/>
      <c r="B119" s="251"/>
      <c r="C119" s="251"/>
      <c r="D119" s="234" t="s">
        <v>7</v>
      </c>
      <c r="E119" s="235"/>
      <c r="F119" s="235"/>
      <c r="G119" s="235"/>
      <c r="H119" s="235"/>
      <c r="I119" s="235"/>
      <c r="J119" s="235"/>
      <c r="K119" s="235"/>
      <c r="L119" s="235"/>
      <c r="M119" s="235"/>
      <c r="N119" s="236"/>
      <c r="O119" s="13" t="s">
        <v>8</v>
      </c>
      <c r="P119" s="30"/>
    </row>
    <row r="120" spans="1:18" s="1" customFormat="1" x14ac:dyDescent="0.25">
      <c r="A120" s="5"/>
      <c r="B120" s="252"/>
      <c r="C120" s="252"/>
      <c r="D120" s="11"/>
      <c r="E120" s="6">
        <v>1</v>
      </c>
      <c r="F120" s="6">
        <v>1</v>
      </c>
      <c r="G120" s="6">
        <v>1</v>
      </c>
      <c r="H120" s="6">
        <v>3</v>
      </c>
      <c r="I120" s="6">
        <v>3</v>
      </c>
      <c r="J120" s="6">
        <v>3</v>
      </c>
      <c r="K120" s="6">
        <v>3</v>
      </c>
      <c r="L120" s="6">
        <v>3</v>
      </c>
      <c r="M120" s="6"/>
      <c r="N120" s="6"/>
      <c r="O120" s="16">
        <f>SUM(D$120:N$120)</f>
        <v>18</v>
      </c>
      <c r="P120" s="29"/>
    </row>
    <row r="121" spans="1:18" s="1" customFormat="1" ht="48" x14ac:dyDescent="0.25">
      <c r="A121" s="17"/>
      <c r="B121" s="20" t="s">
        <v>3</v>
      </c>
      <c r="C121" s="20" t="s">
        <v>4</v>
      </c>
      <c r="D121" s="253" t="s">
        <v>5</v>
      </c>
      <c r="E121" s="254"/>
      <c r="F121" s="254"/>
      <c r="G121" s="254"/>
      <c r="H121" s="254"/>
      <c r="I121" s="254"/>
      <c r="J121" s="254"/>
      <c r="K121" s="254"/>
      <c r="L121" s="254"/>
      <c r="M121" s="254"/>
      <c r="N121" s="255"/>
      <c r="O121" s="28" t="s">
        <v>17</v>
      </c>
      <c r="P121" s="28" t="s">
        <v>21</v>
      </c>
      <c r="Q121" s="28" t="s">
        <v>18</v>
      </c>
      <c r="R121" s="28" t="s">
        <v>10</v>
      </c>
    </row>
    <row r="122" spans="1:18" s="1" customFormat="1" ht="18.75" x14ac:dyDescent="0.3">
      <c r="A122" s="7"/>
      <c r="B122" s="131">
        <v>1</v>
      </c>
      <c r="C122" s="71" t="s">
        <v>218</v>
      </c>
      <c r="D122" s="83"/>
      <c r="E122" s="161">
        <v>93</v>
      </c>
      <c r="F122" s="161">
        <v>92</v>
      </c>
      <c r="G122" s="156">
        <v>97</v>
      </c>
      <c r="H122" s="156">
        <v>90</v>
      </c>
      <c r="I122" s="161">
        <v>98</v>
      </c>
      <c r="J122" s="161">
        <v>90</v>
      </c>
      <c r="K122" s="161">
        <v>95</v>
      </c>
      <c r="L122" s="161">
        <v>95</v>
      </c>
      <c r="M122" s="64"/>
      <c r="N122" s="64"/>
      <c r="O122" s="51">
        <f>((D122*$D$120+E122*$E$120+F122*$F$120+G122*$G$120+H122*$H$120+I122*$I$120+J122*$J$120+K122*$K$120+$L$120*L122+$M$120*M122+$N$120*N122)/$O$120)*0.9</f>
        <v>84.300000000000011</v>
      </c>
      <c r="P122" s="51">
        <v>40</v>
      </c>
      <c r="Q122" s="52">
        <f>P122*0.1</f>
        <v>4</v>
      </c>
      <c r="R122" s="52">
        <f>O122+Q122</f>
        <v>88.300000000000011</v>
      </c>
    </row>
    <row r="123" spans="1:18" s="1" customFormat="1" ht="18.75" x14ac:dyDescent="0.3">
      <c r="A123" s="7"/>
      <c r="B123" s="131">
        <v>2</v>
      </c>
      <c r="C123" s="71" t="s">
        <v>220</v>
      </c>
      <c r="D123" s="83"/>
      <c r="E123" s="155">
        <v>92</v>
      </c>
      <c r="F123" s="155">
        <v>91</v>
      </c>
      <c r="G123" s="156">
        <v>96</v>
      </c>
      <c r="H123" s="156">
        <v>94</v>
      </c>
      <c r="I123" s="155">
        <v>98</v>
      </c>
      <c r="J123" s="155">
        <v>90</v>
      </c>
      <c r="K123" s="155">
        <v>95</v>
      </c>
      <c r="L123" s="155">
        <v>91</v>
      </c>
      <c r="M123" s="64"/>
      <c r="N123" s="64"/>
      <c r="O123" s="51">
        <f t="shared" ref="O123:O136" si="6">((D123*$D$120+E123*$E$120+F123*$F$120+G123*$G$120+H123*$H$120+I123*$I$120+J123*$J$120+K123*$K$120+$L$120*L123+$M$120*M123+$N$120*N123)/$O$120)*0.9</f>
        <v>84.15</v>
      </c>
      <c r="P123" s="51">
        <v>13</v>
      </c>
      <c r="Q123" s="52">
        <f t="shared" ref="Q123:Q136" si="7">P123*0.1</f>
        <v>1.3</v>
      </c>
      <c r="R123" s="52">
        <f t="shared" ref="R123:R136" si="8">O123+Q123</f>
        <v>85.45</v>
      </c>
    </row>
    <row r="124" spans="1:18" s="1" customFormat="1" ht="18.75" x14ac:dyDescent="0.3">
      <c r="A124" s="7"/>
      <c r="B124" s="131">
        <v>3</v>
      </c>
      <c r="C124" s="71" t="s">
        <v>106</v>
      </c>
      <c r="D124" s="83"/>
      <c r="E124" s="160">
        <v>90</v>
      </c>
      <c r="F124" s="160">
        <v>85</v>
      </c>
      <c r="G124" s="156">
        <v>92</v>
      </c>
      <c r="H124" s="156">
        <v>95</v>
      </c>
      <c r="I124" s="161">
        <v>98</v>
      </c>
      <c r="J124" s="161">
        <v>90</v>
      </c>
      <c r="K124" s="161">
        <v>82</v>
      </c>
      <c r="L124" s="161">
        <v>91</v>
      </c>
      <c r="M124" s="64"/>
      <c r="N124" s="64"/>
      <c r="O124" s="51">
        <f t="shared" si="6"/>
        <v>81.75</v>
      </c>
      <c r="P124" s="51">
        <v>5</v>
      </c>
      <c r="Q124" s="52">
        <f t="shared" si="7"/>
        <v>0.5</v>
      </c>
      <c r="R124" s="52">
        <f t="shared" si="8"/>
        <v>82.25</v>
      </c>
    </row>
    <row r="125" spans="1:18" s="1" customFormat="1" ht="18.75" x14ac:dyDescent="0.3">
      <c r="A125" s="7"/>
      <c r="B125" s="131">
        <v>4</v>
      </c>
      <c r="C125" s="71" t="s">
        <v>221</v>
      </c>
      <c r="D125" s="83"/>
      <c r="E125" s="160">
        <v>90</v>
      </c>
      <c r="F125" s="160">
        <v>90</v>
      </c>
      <c r="G125" s="156">
        <v>92</v>
      </c>
      <c r="H125" s="156">
        <v>90</v>
      </c>
      <c r="I125" s="161">
        <v>90</v>
      </c>
      <c r="J125" s="161">
        <v>90</v>
      </c>
      <c r="K125" s="161">
        <v>90</v>
      </c>
      <c r="L125" s="161">
        <v>90</v>
      </c>
      <c r="M125" s="64"/>
      <c r="N125" s="64"/>
      <c r="O125" s="51">
        <f t="shared" si="6"/>
        <v>81.100000000000009</v>
      </c>
      <c r="P125" s="51"/>
      <c r="Q125" s="52">
        <f t="shared" si="7"/>
        <v>0</v>
      </c>
      <c r="R125" s="52">
        <f t="shared" si="8"/>
        <v>81.100000000000009</v>
      </c>
    </row>
    <row r="126" spans="1:18" s="1" customFormat="1" ht="18.75" x14ac:dyDescent="0.3">
      <c r="A126" s="7"/>
      <c r="B126" s="131">
        <v>5</v>
      </c>
      <c r="C126" s="71" t="s">
        <v>222</v>
      </c>
      <c r="D126" s="83"/>
      <c r="E126" s="160">
        <v>90</v>
      </c>
      <c r="F126" s="160">
        <v>84</v>
      </c>
      <c r="G126" s="156">
        <v>91</v>
      </c>
      <c r="H126" s="156">
        <v>94</v>
      </c>
      <c r="I126" s="161">
        <v>95</v>
      </c>
      <c r="J126" s="161">
        <v>90</v>
      </c>
      <c r="K126" s="161">
        <v>78</v>
      </c>
      <c r="L126" s="161">
        <v>82</v>
      </c>
      <c r="M126" s="50"/>
      <c r="N126" s="50"/>
      <c r="O126" s="51">
        <f t="shared" si="6"/>
        <v>79.099999999999994</v>
      </c>
      <c r="P126" s="51">
        <v>5</v>
      </c>
      <c r="Q126" s="52">
        <f t="shared" si="7"/>
        <v>0.5</v>
      </c>
      <c r="R126" s="52">
        <f t="shared" si="8"/>
        <v>79.599999999999994</v>
      </c>
    </row>
    <row r="127" spans="1:18" s="1" customFormat="1" ht="19.5" thickBot="1" x14ac:dyDescent="0.35">
      <c r="A127" s="7"/>
      <c r="B127" s="198">
        <v>6</v>
      </c>
      <c r="C127" s="101" t="s">
        <v>223</v>
      </c>
      <c r="D127" s="114"/>
      <c r="E127" s="199">
        <v>86</v>
      </c>
      <c r="F127" s="199">
        <v>86</v>
      </c>
      <c r="G127" s="166">
        <v>89</v>
      </c>
      <c r="H127" s="166">
        <v>94</v>
      </c>
      <c r="I127" s="179">
        <v>92</v>
      </c>
      <c r="J127" s="179">
        <v>85</v>
      </c>
      <c r="K127" s="179">
        <v>75</v>
      </c>
      <c r="L127" s="179">
        <v>77</v>
      </c>
      <c r="M127" s="102"/>
      <c r="N127" s="102"/>
      <c r="O127" s="103">
        <f t="shared" si="6"/>
        <v>76.5</v>
      </c>
      <c r="P127" s="103"/>
      <c r="Q127" s="104">
        <f t="shared" si="7"/>
        <v>0</v>
      </c>
      <c r="R127" s="104">
        <f t="shared" si="8"/>
        <v>76.5</v>
      </c>
    </row>
    <row r="128" spans="1:18" s="1" customFormat="1" ht="18.75" x14ac:dyDescent="0.3">
      <c r="A128" s="7"/>
      <c r="B128" s="197">
        <v>7</v>
      </c>
      <c r="C128" s="86" t="s">
        <v>224</v>
      </c>
      <c r="D128" s="84"/>
      <c r="E128" s="151">
        <v>85</v>
      </c>
      <c r="F128" s="151">
        <v>86</v>
      </c>
      <c r="G128" s="164">
        <v>85</v>
      </c>
      <c r="H128" s="164">
        <v>80</v>
      </c>
      <c r="I128" s="168">
        <v>85</v>
      </c>
      <c r="J128" s="168">
        <v>85</v>
      </c>
      <c r="K128" s="168">
        <v>85</v>
      </c>
      <c r="L128" s="168">
        <v>82</v>
      </c>
      <c r="M128" s="55"/>
      <c r="N128" s="55"/>
      <c r="O128" s="56">
        <f t="shared" si="6"/>
        <v>75.350000000000009</v>
      </c>
      <c r="P128" s="56"/>
      <c r="Q128" s="57">
        <f t="shared" si="7"/>
        <v>0</v>
      </c>
      <c r="R128" s="57">
        <f t="shared" si="8"/>
        <v>75.350000000000009</v>
      </c>
    </row>
    <row r="129" spans="1:18" s="1" customFormat="1" ht="18.75" x14ac:dyDescent="0.3">
      <c r="A129" s="7"/>
      <c r="B129" s="131">
        <v>8</v>
      </c>
      <c r="C129" s="71" t="s">
        <v>226</v>
      </c>
      <c r="D129" s="83"/>
      <c r="E129" s="160">
        <v>83</v>
      </c>
      <c r="F129" s="160">
        <v>84</v>
      </c>
      <c r="G129" s="156">
        <v>80</v>
      </c>
      <c r="H129" s="156">
        <v>90</v>
      </c>
      <c r="I129" s="161">
        <v>90</v>
      </c>
      <c r="J129" s="161">
        <v>90</v>
      </c>
      <c r="K129" s="161">
        <v>74</v>
      </c>
      <c r="L129" s="161">
        <v>74</v>
      </c>
      <c r="M129" s="50"/>
      <c r="N129" s="50"/>
      <c r="O129" s="51">
        <f t="shared" si="6"/>
        <v>75.05</v>
      </c>
      <c r="P129" s="51"/>
      <c r="Q129" s="52">
        <f t="shared" si="7"/>
        <v>0</v>
      </c>
      <c r="R129" s="52">
        <f t="shared" si="8"/>
        <v>75.05</v>
      </c>
    </row>
    <row r="130" spans="1:18" s="1" customFormat="1" ht="18.75" x14ac:dyDescent="0.3">
      <c r="A130" s="7"/>
      <c r="B130" s="131">
        <v>9</v>
      </c>
      <c r="C130" s="71" t="s">
        <v>225</v>
      </c>
      <c r="D130" s="83"/>
      <c r="E130" s="150">
        <v>85</v>
      </c>
      <c r="F130" s="150">
        <v>82</v>
      </c>
      <c r="G130" s="156">
        <v>85</v>
      </c>
      <c r="H130" s="156">
        <v>90</v>
      </c>
      <c r="I130" s="155">
        <v>80</v>
      </c>
      <c r="J130" s="155">
        <v>90</v>
      </c>
      <c r="K130" s="155">
        <v>78</v>
      </c>
      <c r="L130" s="155">
        <v>78</v>
      </c>
      <c r="M130" s="50"/>
      <c r="N130" s="50"/>
      <c r="O130" s="51">
        <f t="shared" si="6"/>
        <v>75</v>
      </c>
      <c r="P130" s="51"/>
      <c r="Q130" s="52">
        <f t="shared" si="7"/>
        <v>0</v>
      </c>
      <c r="R130" s="52">
        <f t="shared" si="8"/>
        <v>75</v>
      </c>
    </row>
    <row r="131" spans="1:18" s="1" customFormat="1" ht="18.75" x14ac:dyDescent="0.3">
      <c r="A131" s="7"/>
      <c r="B131" s="131">
        <v>10</v>
      </c>
      <c r="C131" s="71" t="s">
        <v>227</v>
      </c>
      <c r="D131" s="83"/>
      <c r="E131" s="160">
        <v>82</v>
      </c>
      <c r="F131" s="160">
        <v>82</v>
      </c>
      <c r="G131" s="156">
        <v>76</v>
      </c>
      <c r="H131" s="156">
        <v>80</v>
      </c>
      <c r="I131" s="161">
        <v>75</v>
      </c>
      <c r="J131" s="161">
        <v>74</v>
      </c>
      <c r="K131" s="161">
        <v>80</v>
      </c>
      <c r="L131" s="161">
        <v>76</v>
      </c>
      <c r="M131" s="50"/>
      <c r="N131" s="50"/>
      <c r="O131" s="51">
        <f t="shared" si="6"/>
        <v>69.75</v>
      </c>
      <c r="P131" s="51"/>
      <c r="Q131" s="52">
        <f t="shared" si="7"/>
        <v>0</v>
      </c>
      <c r="R131" s="52">
        <f t="shared" si="8"/>
        <v>69.75</v>
      </c>
    </row>
    <row r="132" spans="1:18" s="1" customFormat="1" ht="18.75" x14ac:dyDescent="0.3">
      <c r="A132" s="7"/>
      <c r="B132" s="131">
        <v>11</v>
      </c>
      <c r="C132" s="71" t="s">
        <v>228</v>
      </c>
      <c r="D132" s="83"/>
      <c r="E132" s="150">
        <v>84</v>
      </c>
      <c r="F132" s="150">
        <v>83</v>
      </c>
      <c r="G132" s="156">
        <v>75</v>
      </c>
      <c r="H132" s="156">
        <v>80</v>
      </c>
      <c r="I132" s="155">
        <v>74</v>
      </c>
      <c r="J132" s="155">
        <v>74</v>
      </c>
      <c r="K132" s="155">
        <v>80</v>
      </c>
      <c r="L132" s="155">
        <v>75</v>
      </c>
      <c r="M132" s="50"/>
      <c r="N132" s="50"/>
      <c r="O132" s="51">
        <f t="shared" si="6"/>
        <v>69.55</v>
      </c>
      <c r="P132" s="51"/>
      <c r="Q132" s="52">
        <f t="shared" si="7"/>
        <v>0</v>
      </c>
      <c r="R132" s="52">
        <f t="shared" si="8"/>
        <v>69.55</v>
      </c>
    </row>
    <row r="133" spans="1:18" s="1" customFormat="1" ht="18.75" x14ac:dyDescent="0.3">
      <c r="A133" s="7"/>
      <c r="B133" s="131">
        <v>12</v>
      </c>
      <c r="C133" s="71" t="s">
        <v>229</v>
      </c>
      <c r="D133" s="83"/>
      <c r="E133" s="160">
        <v>82</v>
      </c>
      <c r="F133" s="160">
        <v>82</v>
      </c>
      <c r="G133" s="156">
        <v>77</v>
      </c>
      <c r="H133" s="156">
        <v>80</v>
      </c>
      <c r="I133" s="161">
        <v>74</v>
      </c>
      <c r="J133" s="161">
        <v>74</v>
      </c>
      <c r="K133" s="161">
        <v>80</v>
      </c>
      <c r="L133" s="161">
        <v>75</v>
      </c>
      <c r="M133" s="50"/>
      <c r="N133" s="50"/>
      <c r="O133" s="51">
        <f t="shared" si="6"/>
        <v>69.500000000000014</v>
      </c>
      <c r="P133" s="51"/>
      <c r="Q133" s="52">
        <f t="shared" si="7"/>
        <v>0</v>
      </c>
      <c r="R133" s="52">
        <f t="shared" si="8"/>
        <v>69.500000000000014</v>
      </c>
    </row>
    <row r="134" spans="1:18" s="1" customFormat="1" ht="18.75" x14ac:dyDescent="0.3">
      <c r="A134" s="7"/>
      <c r="B134" s="131">
        <v>13</v>
      </c>
      <c r="C134" s="71" t="s">
        <v>230</v>
      </c>
      <c r="D134" s="83"/>
      <c r="E134" s="160">
        <v>84</v>
      </c>
      <c r="F134" s="160">
        <v>82</v>
      </c>
      <c r="G134" s="156">
        <v>76</v>
      </c>
      <c r="H134" s="156">
        <v>80</v>
      </c>
      <c r="I134" s="161">
        <v>74</v>
      </c>
      <c r="J134" s="161">
        <v>74</v>
      </c>
      <c r="K134" s="161">
        <v>78</v>
      </c>
      <c r="L134" s="161">
        <v>76</v>
      </c>
      <c r="M134" s="50"/>
      <c r="N134" s="50"/>
      <c r="O134" s="51">
        <f t="shared" si="6"/>
        <v>69.400000000000006</v>
      </c>
      <c r="P134" s="51"/>
      <c r="Q134" s="52">
        <f t="shared" si="7"/>
        <v>0</v>
      </c>
      <c r="R134" s="52">
        <f t="shared" si="8"/>
        <v>69.400000000000006</v>
      </c>
    </row>
    <row r="135" spans="1:18" s="1" customFormat="1" ht="18.75" x14ac:dyDescent="0.3">
      <c r="A135" s="7"/>
      <c r="B135" s="131">
        <v>14</v>
      </c>
      <c r="C135" s="71" t="s">
        <v>231</v>
      </c>
      <c r="D135" s="83"/>
      <c r="E135" s="160">
        <v>84</v>
      </c>
      <c r="F135" s="160">
        <v>82</v>
      </c>
      <c r="G135" s="156">
        <v>75</v>
      </c>
      <c r="H135" s="156">
        <v>80</v>
      </c>
      <c r="I135" s="161">
        <v>74</v>
      </c>
      <c r="J135" s="161">
        <v>74</v>
      </c>
      <c r="K135" s="161">
        <v>78</v>
      </c>
      <c r="L135" s="161">
        <v>75</v>
      </c>
      <c r="M135" s="50"/>
      <c r="N135" s="50"/>
      <c r="O135" s="51">
        <f t="shared" si="6"/>
        <v>69.2</v>
      </c>
      <c r="P135" s="51"/>
      <c r="Q135" s="52">
        <f t="shared" si="7"/>
        <v>0</v>
      </c>
      <c r="R135" s="52">
        <f t="shared" si="8"/>
        <v>69.2</v>
      </c>
    </row>
    <row r="136" spans="1:18" s="1" customFormat="1" ht="18.75" x14ac:dyDescent="0.3">
      <c r="A136" s="7"/>
      <c r="B136" s="131">
        <v>15</v>
      </c>
      <c r="C136" s="71" t="s">
        <v>232</v>
      </c>
      <c r="D136" s="83"/>
      <c r="E136" s="160">
        <v>84</v>
      </c>
      <c r="F136" s="160">
        <v>82</v>
      </c>
      <c r="G136" s="156">
        <v>75</v>
      </c>
      <c r="H136" s="156">
        <v>80</v>
      </c>
      <c r="I136" s="161">
        <v>74</v>
      </c>
      <c r="J136" s="161">
        <v>74</v>
      </c>
      <c r="K136" s="161">
        <v>78</v>
      </c>
      <c r="L136" s="161">
        <v>74</v>
      </c>
      <c r="M136" s="50"/>
      <c r="N136" s="50"/>
      <c r="O136" s="51">
        <f t="shared" si="6"/>
        <v>69.050000000000011</v>
      </c>
      <c r="P136" s="51"/>
      <c r="Q136" s="52">
        <f t="shared" si="7"/>
        <v>0</v>
      </c>
      <c r="R136" s="52">
        <f t="shared" si="8"/>
        <v>69.050000000000011</v>
      </c>
    </row>
    <row r="137" spans="1:18" s="1" customFormat="1" ht="18.75" hidden="1" x14ac:dyDescent="0.3">
      <c r="A137" s="7"/>
      <c r="B137" s="196"/>
      <c r="C137" s="71"/>
      <c r="D137" s="83"/>
      <c r="E137" s="150"/>
      <c r="F137" s="150"/>
      <c r="G137" s="156"/>
      <c r="H137" s="156"/>
      <c r="I137" s="155"/>
      <c r="J137" s="155"/>
      <c r="K137" s="155"/>
      <c r="L137" s="155"/>
      <c r="M137" s="50"/>
      <c r="N137" s="50"/>
      <c r="O137" s="51"/>
      <c r="P137" s="73"/>
      <c r="Q137" s="74"/>
      <c r="R137" s="74"/>
    </row>
    <row r="138" spans="1:18" s="1" customFormat="1" ht="18.75" x14ac:dyDescent="0.3">
      <c r="B138" s="68"/>
      <c r="C138" s="77"/>
      <c r="D138" s="115"/>
      <c r="E138" s="115"/>
      <c r="F138" s="115"/>
      <c r="G138" s="115"/>
      <c r="H138" s="115"/>
      <c r="I138" s="115"/>
      <c r="J138" s="115"/>
      <c r="K138" s="115"/>
      <c r="L138" s="115"/>
      <c r="M138" s="68"/>
      <c r="N138" s="68"/>
      <c r="O138" s="75"/>
      <c r="P138" s="73"/>
      <c r="Q138" s="74"/>
      <c r="R138" s="76"/>
    </row>
    <row r="139" spans="1:18" s="1" customFormat="1" ht="18.75" x14ac:dyDescent="0.3"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75"/>
      <c r="P139" s="73"/>
      <c r="Q139" s="74"/>
      <c r="R139" s="76"/>
    </row>
    <row r="140" spans="1:18" s="1" customFormat="1" ht="15.75" x14ac:dyDescent="0.25">
      <c r="A140" s="256" t="s">
        <v>131</v>
      </c>
      <c r="B140" s="256"/>
      <c r="C140" s="256"/>
      <c r="D140" s="256"/>
      <c r="E140" s="256"/>
      <c r="F140" s="256"/>
      <c r="G140" s="256"/>
      <c r="H140" s="256"/>
      <c r="I140" s="256"/>
      <c r="J140" s="256"/>
      <c r="K140" s="256"/>
      <c r="L140" s="256"/>
      <c r="M140" s="256"/>
      <c r="N140" s="256"/>
      <c r="O140" s="256"/>
      <c r="P140" s="256"/>
      <c r="Q140" s="256"/>
      <c r="R140" s="256"/>
    </row>
    <row r="141" spans="1:18" s="1" customFormat="1" ht="15.75" x14ac:dyDescent="0.25">
      <c r="A141" s="148"/>
      <c r="B141" s="148"/>
      <c r="C141" s="148"/>
      <c r="D141" s="148"/>
      <c r="E141" s="148"/>
      <c r="F141" s="149"/>
      <c r="G141" s="149"/>
      <c r="H141" s="149"/>
      <c r="I141" s="149"/>
      <c r="J141" s="149"/>
      <c r="K141" s="149"/>
      <c r="L141" s="149"/>
      <c r="M141" s="149"/>
      <c r="N141" s="149"/>
      <c r="O141" s="149"/>
      <c r="P141" s="149"/>
      <c r="Q141" s="149"/>
      <c r="R141" s="149"/>
    </row>
    <row r="142" spans="1:18" s="1" customFormat="1" ht="15.75" x14ac:dyDescent="0.25">
      <c r="A142" s="257" t="s">
        <v>9</v>
      </c>
      <c r="B142" s="257"/>
      <c r="C142" s="257"/>
      <c r="D142" s="257"/>
      <c r="E142" s="257"/>
      <c r="F142" s="257"/>
      <c r="G142" s="257"/>
      <c r="H142" s="257"/>
      <c r="I142" s="257"/>
      <c r="J142" s="257"/>
      <c r="K142" s="257"/>
      <c r="L142" s="257"/>
      <c r="M142" s="257"/>
      <c r="N142" s="257"/>
      <c r="O142" s="257"/>
      <c r="P142" s="257"/>
      <c r="Q142" s="257"/>
      <c r="R142" s="257"/>
    </row>
    <row r="143" spans="1:18" s="1" customFormat="1" ht="15.75" x14ac:dyDescent="0.25">
      <c r="A143" s="249" t="s">
        <v>108</v>
      </c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</row>
    <row r="144" spans="1:18" s="1" customFormat="1" ht="15.75" x14ac:dyDescent="0.25">
      <c r="A144" s="249"/>
      <c r="B144" s="249"/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  <c r="R144" s="249"/>
    </row>
    <row r="145" spans="1:18" s="1" customFormat="1" ht="15.75" x14ac:dyDescent="0.25">
      <c r="A145" s="249" t="s">
        <v>109</v>
      </c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</row>
    <row r="146" spans="1:18" s="1" customFormat="1" ht="15.75" x14ac:dyDescent="0.25">
      <c r="A146" s="250"/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</row>
    <row r="147" spans="1:18" s="1" customFormat="1" ht="15.75" x14ac:dyDescent="0.25">
      <c r="A147" s="250" t="s">
        <v>125</v>
      </c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</row>
    <row r="158" spans="1:18" s="1" customFormat="1" ht="15.75" x14ac:dyDescent="0.25">
      <c r="A158" s="245" t="s">
        <v>0</v>
      </c>
      <c r="B158" s="245"/>
      <c r="C158" s="245"/>
      <c r="D158" s="245"/>
      <c r="E158" s="245"/>
      <c r="F158" s="245"/>
      <c r="G158" s="245"/>
      <c r="H158" s="245"/>
      <c r="I158" s="245"/>
      <c r="J158" s="245"/>
      <c r="K158" s="245"/>
      <c r="L158" s="245"/>
      <c r="M158" s="245"/>
      <c r="N158" s="245"/>
      <c r="O158" s="245"/>
      <c r="P158" s="245"/>
      <c r="Q158" s="245"/>
      <c r="R158" s="245"/>
    </row>
    <row r="159" spans="1:18" s="1" customFormat="1" ht="15.75" x14ac:dyDescent="0.25">
      <c r="A159" s="245" t="s">
        <v>1</v>
      </c>
      <c r="B159" s="245"/>
      <c r="C159" s="245"/>
      <c r="D159" s="245"/>
      <c r="E159" s="245"/>
      <c r="F159" s="245"/>
      <c r="G159" s="245"/>
      <c r="H159" s="245"/>
      <c r="I159" s="245"/>
      <c r="J159" s="245"/>
      <c r="K159" s="245"/>
      <c r="L159" s="245"/>
      <c r="M159" s="245"/>
      <c r="N159" s="245"/>
      <c r="O159" s="245"/>
      <c r="P159" s="245"/>
      <c r="Q159" s="245"/>
      <c r="R159" s="245"/>
    </row>
    <row r="160" spans="1:18" s="1" customFormat="1" ht="15.75" x14ac:dyDescent="0.25">
      <c r="A160" s="246" t="s">
        <v>56</v>
      </c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6"/>
      <c r="N160" s="246"/>
      <c r="O160" s="246"/>
      <c r="P160" s="246"/>
      <c r="Q160" s="246"/>
      <c r="R160" s="246"/>
    </row>
    <row r="161" spans="1:18" s="1" customFormat="1" ht="15.75" x14ac:dyDescent="0.25">
      <c r="A161" s="247" t="s">
        <v>329</v>
      </c>
      <c r="B161" s="247"/>
      <c r="C161" s="247"/>
      <c r="D161" s="247"/>
      <c r="E161" s="247"/>
      <c r="F161" s="247"/>
      <c r="G161" s="247"/>
      <c r="H161" s="247"/>
      <c r="I161" s="247"/>
      <c r="J161" s="247"/>
      <c r="K161" s="247"/>
      <c r="L161" s="247"/>
      <c r="M161" s="247"/>
      <c r="N161" s="247"/>
      <c r="O161" s="247"/>
      <c r="P161" s="247"/>
      <c r="Q161" s="247"/>
      <c r="R161" s="247"/>
    </row>
    <row r="162" spans="1:18" s="1" customFormat="1" ht="15.75" x14ac:dyDescent="0.25">
      <c r="A162" s="247" t="s">
        <v>112</v>
      </c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247"/>
    </row>
    <row r="163" spans="1:18" s="1" customFormat="1" ht="15.75" x14ac:dyDescent="0.25">
      <c r="A163" s="259" t="s">
        <v>2</v>
      </c>
      <c r="B163" s="259"/>
      <c r="C163" s="259"/>
      <c r="D163" s="259"/>
      <c r="E163" s="259"/>
      <c r="F163" s="259"/>
      <c r="G163" s="259"/>
      <c r="H163" s="259"/>
      <c r="I163" s="259"/>
      <c r="J163" s="259"/>
      <c r="K163" s="259"/>
      <c r="L163" s="259"/>
      <c r="M163" s="259"/>
      <c r="N163" s="259"/>
      <c r="O163" s="259"/>
      <c r="P163" s="61"/>
    </row>
    <row r="164" spans="1:18" s="1" customFormat="1" ht="131.25" customHeight="1" x14ac:dyDescent="0.25">
      <c r="A164" s="24"/>
      <c r="B164" s="248" t="s">
        <v>124</v>
      </c>
      <c r="C164" s="260"/>
      <c r="D164" s="260"/>
      <c r="E164" s="260"/>
      <c r="F164" s="260"/>
      <c r="G164" s="260"/>
      <c r="H164" s="260"/>
      <c r="I164" s="260"/>
      <c r="J164" s="260"/>
      <c r="K164" s="260"/>
      <c r="L164" s="260"/>
      <c r="M164" s="260"/>
      <c r="N164" s="260"/>
      <c r="O164" s="260"/>
      <c r="P164" s="260"/>
      <c r="Q164" s="260"/>
      <c r="R164" s="260"/>
    </row>
    <row r="165" spans="1:18" s="1" customFormat="1" ht="18.75" x14ac:dyDescent="0.3">
      <c r="A165" s="22"/>
      <c r="B165" s="237" t="s">
        <v>11</v>
      </c>
      <c r="C165" s="237"/>
      <c r="D165" s="237"/>
      <c r="E165" s="237"/>
      <c r="F165" s="237"/>
      <c r="G165" s="237"/>
      <c r="H165" s="237"/>
      <c r="I165" s="237"/>
      <c r="J165" s="237"/>
      <c r="K165" s="237"/>
      <c r="L165" s="238" t="s">
        <v>126</v>
      </c>
      <c r="M165" s="238"/>
      <c r="N165" s="238"/>
      <c r="O165" s="43" t="s">
        <v>12</v>
      </c>
      <c r="P165" s="238" t="s">
        <v>127</v>
      </c>
      <c r="Q165" s="238"/>
      <c r="R165" s="238"/>
    </row>
    <row r="166" spans="1:18" s="1" customFormat="1" ht="18.75" x14ac:dyDescent="0.3">
      <c r="A166" s="22"/>
      <c r="B166" s="239" t="s">
        <v>20</v>
      </c>
      <c r="C166" s="239"/>
      <c r="D166" s="239"/>
      <c r="E166" s="239"/>
      <c r="F166" s="239"/>
      <c r="G166" s="239"/>
      <c r="H166" s="239"/>
      <c r="I166" s="242">
        <v>3</v>
      </c>
      <c r="J166" s="242"/>
      <c r="K166" s="44" t="s">
        <v>19</v>
      </c>
      <c r="L166" s="44"/>
      <c r="M166" s="243" t="s">
        <v>13</v>
      </c>
      <c r="N166" s="243"/>
      <c r="O166" s="243"/>
      <c r="P166" s="244" t="s">
        <v>14</v>
      </c>
      <c r="Q166" s="244"/>
      <c r="R166" s="244"/>
    </row>
    <row r="167" spans="1:18" s="1" customFormat="1" ht="18.75" x14ac:dyDescent="0.3">
      <c r="A167" s="22"/>
      <c r="B167" s="237" t="s">
        <v>16</v>
      </c>
      <c r="C167" s="237"/>
      <c r="D167" s="238" t="s">
        <v>28</v>
      </c>
      <c r="E167" s="238"/>
      <c r="F167" s="238"/>
      <c r="G167" s="238"/>
      <c r="H167" s="238"/>
      <c r="I167" s="238"/>
      <c r="J167" s="238"/>
      <c r="K167" s="238"/>
      <c r="L167" s="238"/>
      <c r="M167" s="238"/>
      <c r="N167" s="238"/>
      <c r="O167" s="238"/>
      <c r="P167" s="238"/>
      <c r="Q167" s="238"/>
      <c r="R167" s="238"/>
    </row>
    <row r="168" spans="1:18" s="1" customFormat="1" ht="18.75" x14ac:dyDescent="0.3">
      <c r="A168" s="22"/>
      <c r="B168" s="239" t="s">
        <v>15</v>
      </c>
      <c r="C168" s="239"/>
      <c r="D168" s="258"/>
      <c r="E168" s="258"/>
      <c r="F168" s="258"/>
      <c r="G168" s="258"/>
      <c r="H168" s="258"/>
      <c r="I168" s="258"/>
      <c r="J168" s="258"/>
      <c r="K168" s="258"/>
      <c r="L168" s="258"/>
      <c r="M168" s="258"/>
      <c r="N168" s="258"/>
      <c r="O168" s="258"/>
      <c r="P168" s="258"/>
      <c r="Q168" s="258"/>
      <c r="R168" s="258"/>
    </row>
    <row r="169" spans="1:18" s="1" customFormat="1" ht="15.75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</row>
    <row r="170" spans="1:18" s="1" customFormat="1" ht="15.75" x14ac:dyDescent="0.25">
      <c r="A170" s="36"/>
      <c r="B170" s="240" t="s">
        <v>22</v>
      </c>
      <c r="C170" s="240"/>
      <c r="D170" s="240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241"/>
      <c r="R170" s="21">
        <v>10</v>
      </c>
    </row>
    <row r="171" spans="1:18" s="1" customFormat="1" ht="15.75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</row>
    <row r="172" spans="1:18" s="1" customFormat="1" ht="15.75" x14ac:dyDescent="0.25">
      <c r="A172" s="4"/>
      <c r="B172" s="4"/>
      <c r="C172" s="4"/>
      <c r="D172" s="234" t="s">
        <v>6</v>
      </c>
      <c r="E172" s="235"/>
      <c r="F172" s="235"/>
      <c r="G172" s="235"/>
      <c r="H172" s="235"/>
      <c r="I172" s="235"/>
      <c r="J172" s="235"/>
      <c r="K172" s="235"/>
      <c r="L172" s="235"/>
      <c r="M172" s="235"/>
      <c r="N172" s="236"/>
      <c r="O172" s="8"/>
      <c r="P172" s="240" t="s">
        <v>23</v>
      </c>
      <c r="Q172" s="241"/>
      <c r="R172" s="21">
        <f>IF($R$170=2,1,ROUNDDOWN(R170*0.4,0))</f>
        <v>4</v>
      </c>
    </row>
    <row r="173" spans="1:18" s="1" customFormat="1" ht="141" customHeight="1" x14ac:dyDescent="0.25">
      <c r="A173" s="5"/>
      <c r="B173" s="59"/>
      <c r="C173" s="60" t="s">
        <v>94</v>
      </c>
      <c r="D173" s="40"/>
      <c r="E173" s="40" t="s">
        <v>40</v>
      </c>
      <c r="F173" s="40" t="s">
        <v>207</v>
      </c>
      <c r="G173" s="78" t="s">
        <v>132</v>
      </c>
      <c r="H173" s="40" t="s">
        <v>208</v>
      </c>
      <c r="I173" s="78" t="s">
        <v>209</v>
      </c>
      <c r="J173" s="78" t="s">
        <v>210</v>
      </c>
      <c r="K173" s="40" t="s">
        <v>87</v>
      </c>
      <c r="L173" s="78" t="s">
        <v>133</v>
      </c>
      <c r="M173" s="14"/>
      <c r="N173" s="15"/>
      <c r="O173" s="12"/>
      <c r="P173" s="12"/>
    </row>
    <row r="174" spans="1:18" s="1" customFormat="1" x14ac:dyDescent="0.25">
      <c r="A174" s="5"/>
      <c r="B174" s="251"/>
      <c r="C174" s="251"/>
      <c r="D174" s="234" t="s">
        <v>7</v>
      </c>
      <c r="E174" s="235"/>
      <c r="F174" s="235"/>
      <c r="G174" s="235"/>
      <c r="H174" s="235"/>
      <c r="I174" s="235"/>
      <c r="J174" s="235"/>
      <c r="K174" s="235"/>
      <c r="L174" s="235"/>
      <c r="M174" s="235"/>
      <c r="N174" s="236"/>
      <c r="O174" s="13" t="s">
        <v>8</v>
      </c>
      <c r="P174" s="30"/>
    </row>
    <row r="175" spans="1:18" s="1" customFormat="1" x14ac:dyDescent="0.25">
      <c r="A175" s="5"/>
      <c r="B175" s="252"/>
      <c r="C175" s="252"/>
      <c r="D175" s="11"/>
      <c r="E175" s="6">
        <v>1</v>
      </c>
      <c r="F175" s="6">
        <v>1</v>
      </c>
      <c r="G175" s="6">
        <v>1</v>
      </c>
      <c r="H175" s="6">
        <v>3</v>
      </c>
      <c r="I175" s="6">
        <v>3</v>
      </c>
      <c r="J175" s="6">
        <v>3</v>
      </c>
      <c r="K175" s="6">
        <v>3</v>
      </c>
      <c r="L175" s="6">
        <v>3</v>
      </c>
      <c r="M175" s="6"/>
      <c r="N175" s="6"/>
      <c r="O175" s="16">
        <f>SUM(D$175:N$175)</f>
        <v>18</v>
      </c>
      <c r="P175" s="29"/>
    </row>
    <row r="176" spans="1:18" s="1" customFormat="1" ht="48" x14ac:dyDescent="0.25">
      <c r="A176" s="17"/>
      <c r="B176" s="20" t="s">
        <v>3</v>
      </c>
      <c r="C176" s="20" t="s">
        <v>4</v>
      </c>
      <c r="D176" s="253" t="s">
        <v>5</v>
      </c>
      <c r="E176" s="254"/>
      <c r="F176" s="254"/>
      <c r="G176" s="254"/>
      <c r="H176" s="254"/>
      <c r="I176" s="254"/>
      <c r="J176" s="254"/>
      <c r="K176" s="254"/>
      <c r="L176" s="254"/>
      <c r="M176" s="254"/>
      <c r="N176" s="255"/>
      <c r="O176" s="28" t="s">
        <v>17</v>
      </c>
      <c r="P176" s="28" t="s">
        <v>21</v>
      </c>
      <c r="Q176" s="28" t="s">
        <v>18</v>
      </c>
      <c r="R176" s="28" t="s">
        <v>10</v>
      </c>
    </row>
    <row r="177" spans="1:18" s="1" customFormat="1" ht="18.75" x14ac:dyDescent="0.3">
      <c r="A177" s="7"/>
      <c r="B177" s="49">
        <v>1</v>
      </c>
      <c r="C177" s="71" t="s">
        <v>233</v>
      </c>
      <c r="D177" s="50"/>
      <c r="E177" s="156">
        <v>92</v>
      </c>
      <c r="F177" s="156">
        <v>92</v>
      </c>
      <c r="G177" s="155">
        <v>90</v>
      </c>
      <c r="H177" s="155">
        <v>90</v>
      </c>
      <c r="I177" s="201">
        <v>90</v>
      </c>
      <c r="J177" s="155">
        <v>90</v>
      </c>
      <c r="K177" s="201">
        <v>90</v>
      </c>
      <c r="L177" s="155">
        <v>92</v>
      </c>
      <c r="M177" s="64"/>
      <c r="N177" s="64"/>
      <c r="O177" s="51">
        <f>((D177*$D$175+E177*$E$175+F177*$F$175+G177*$G$175+H177*$H$175+I177*$I$175+J177*$J$175+K177*$K$175+$L$175*L177+$M$175*M177+$N$175*N177)/$O$175)*0.9</f>
        <v>81.5</v>
      </c>
      <c r="P177" s="51">
        <v>3</v>
      </c>
      <c r="Q177" s="52">
        <f>P177*0.1</f>
        <v>0.30000000000000004</v>
      </c>
      <c r="R177" s="52">
        <f>O177+Q177</f>
        <v>81.8</v>
      </c>
    </row>
    <row r="178" spans="1:18" s="1" customFormat="1" ht="18.75" x14ac:dyDescent="0.3">
      <c r="A178" s="7"/>
      <c r="B178" s="49">
        <v>2</v>
      </c>
      <c r="C178" s="71" t="s">
        <v>92</v>
      </c>
      <c r="D178" s="50"/>
      <c r="E178" s="156">
        <v>95</v>
      </c>
      <c r="F178" s="156">
        <v>92</v>
      </c>
      <c r="G178" s="155">
        <v>91</v>
      </c>
      <c r="H178" s="155">
        <v>90</v>
      </c>
      <c r="I178" s="201">
        <v>92</v>
      </c>
      <c r="J178" s="155">
        <v>90</v>
      </c>
      <c r="K178" s="201">
        <v>90</v>
      </c>
      <c r="L178" s="155">
        <v>90</v>
      </c>
      <c r="M178" s="64"/>
      <c r="N178" s="64"/>
      <c r="O178" s="51">
        <f t="shared" ref="O178:O185" si="9">((D178*$D$175+E178*$E$175+F178*$F$175+G178*$G$175+H178*$H$175+I178*$I$175+J178*$J$175+K178*$K$175+$L$175*L178+$M$175*M178+$N$175*N178)/$O$175)*0.9</f>
        <v>81.7</v>
      </c>
      <c r="P178" s="51"/>
      <c r="Q178" s="52">
        <f t="shared" ref="Q178:Q185" si="10">P178*0.1</f>
        <v>0</v>
      </c>
      <c r="R178" s="52">
        <f t="shared" ref="R178:R185" si="11">O178+Q178</f>
        <v>81.7</v>
      </c>
    </row>
    <row r="179" spans="1:18" s="1" customFormat="1" ht="18.75" x14ac:dyDescent="0.3">
      <c r="A179" s="7"/>
      <c r="B179" s="49">
        <v>3</v>
      </c>
      <c r="C179" s="71" t="s">
        <v>234</v>
      </c>
      <c r="D179" s="50"/>
      <c r="E179" s="156">
        <v>70</v>
      </c>
      <c r="F179" s="156">
        <v>78</v>
      </c>
      <c r="G179" s="155">
        <v>85</v>
      </c>
      <c r="H179" s="155">
        <v>100</v>
      </c>
      <c r="I179" s="201">
        <v>90</v>
      </c>
      <c r="J179" s="155">
        <v>85</v>
      </c>
      <c r="K179" s="201">
        <v>82</v>
      </c>
      <c r="L179" s="155">
        <v>78</v>
      </c>
      <c r="M179" s="50"/>
      <c r="N179" s="50"/>
      <c r="O179" s="51">
        <f t="shared" si="9"/>
        <v>76.900000000000006</v>
      </c>
      <c r="P179" s="51"/>
      <c r="Q179" s="52">
        <f t="shared" si="10"/>
        <v>0</v>
      </c>
      <c r="R179" s="52">
        <f t="shared" si="11"/>
        <v>76.900000000000006</v>
      </c>
    </row>
    <row r="180" spans="1:18" s="1" customFormat="1" ht="19.5" thickBot="1" x14ac:dyDescent="0.35">
      <c r="B180" s="109">
        <v>4</v>
      </c>
      <c r="C180" s="101" t="s">
        <v>236</v>
      </c>
      <c r="D180" s="102"/>
      <c r="E180" s="166">
        <v>63</v>
      </c>
      <c r="F180" s="166">
        <v>84</v>
      </c>
      <c r="G180" s="165">
        <v>82</v>
      </c>
      <c r="H180" s="165">
        <v>75</v>
      </c>
      <c r="I180" s="203">
        <v>70</v>
      </c>
      <c r="J180" s="165">
        <v>80</v>
      </c>
      <c r="K180" s="203">
        <v>82</v>
      </c>
      <c r="L180" s="165">
        <v>79</v>
      </c>
      <c r="M180" s="102"/>
      <c r="N180" s="102"/>
      <c r="O180" s="103">
        <f t="shared" si="9"/>
        <v>69.350000000000009</v>
      </c>
      <c r="P180" s="103"/>
      <c r="Q180" s="104">
        <f t="shared" si="10"/>
        <v>0</v>
      </c>
      <c r="R180" s="104">
        <f t="shared" si="11"/>
        <v>69.350000000000009</v>
      </c>
    </row>
    <row r="181" spans="1:18" s="1" customFormat="1" ht="18.75" x14ac:dyDescent="0.3">
      <c r="B181" s="53">
        <v>5</v>
      </c>
      <c r="C181" s="86" t="s">
        <v>235</v>
      </c>
      <c r="D181" s="55"/>
      <c r="E181" s="164">
        <v>85</v>
      </c>
      <c r="F181" s="164">
        <v>82</v>
      </c>
      <c r="G181" s="168">
        <v>74</v>
      </c>
      <c r="H181" s="168">
        <v>82</v>
      </c>
      <c r="I181" s="202">
        <v>80</v>
      </c>
      <c r="J181" s="168">
        <v>74</v>
      </c>
      <c r="K181" s="202">
        <v>70</v>
      </c>
      <c r="L181" s="168">
        <v>74</v>
      </c>
      <c r="M181" s="55"/>
      <c r="N181" s="55"/>
      <c r="O181" s="56">
        <f t="shared" si="9"/>
        <v>69.050000000000011</v>
      </c>
      <c r="P181" s="56"/>
      <c r="Q181" s="57">
        <f t="shared" si="10"/>
        <v>0</v>
      </c>
      <c r="R181" s="57">
        <f t="shared" si="11"/>
        <v>69.050000000000011</v>
      </c>
    </row>
    <row r="182" spans="1:18" s="1" customFormat="1" ht="18.75" x14ac:dyDescent="0.3">
      <c r="B182" s="49">
        <v>6</v>
      </c>
      <c r="C182" s="71" t="s">
        <v>237</v>
      </c>
      <c r="D182" s="50"/>
      <c r="E182" s="156">
        <v>74</v>
      </c>
      <c r="F182" s="156">
        <v>74</v>
      </c>
      <c r="G182" s="155">
        <v>74</v>
      </c>
      <c r="H182" s="155">
        <v>82</v>
      </c>
      <c r="I182" s="201">
        <v>85</v>
      </c>
      <c r="J182" s="155">
        <v>74</v>
      </c>
      <c r="K182" s="201">
        <v>70</v>
      </c>
      <c r="L182" s="155">
        <v>74</v>
      </c>
      <c r="M182" s="50"/>
      <c r="N182" s="50"/>
      <c r="O182" s="51">
        <f t="shared" si="9"/>
        <v>68.850000000000009</v>
      </c>
      <c r="P182" s="51"/>
      <c r="Q182" s="52">
        <f t="shared" si="10"/>
        <v>0</v>
      </c>
      <c r="R182" s="52">
        <f t="shared" si="11"/>
        <v>68.850000000000009</v>
      </c>
    </row>
    <row r="183" spans="1:18" s="1" customFormat="1" ht="18.75" x14ac:dyDescent="0.3">
      <c r="B183" s="49">
        <v>7</v>
      </c>
      <c r="C183" s="71" t="s">
        <v>238</v>
      </c>
      <c r="D183" s="50"/>
      <c r="E183" s="156">
        <v>61</v>
      </c>
      <c r="F183" s="156">
        <v>74</v>
      </c>
      <c r="G183" s="200">
        <v>75</v>
      </c>
      <c r="H183" s="155">
        <v>75</v>
      </c>
      <c r="I183" s="201">
        <v>75</v>
      </c>
      <c r="J183" s="155">
        <v>75</v>
      </c>
      <c r="K183" s="201">
        <v>75</v>
      </c>
      <c r="L183" s="155">
        <v>75</v>
      </c>
      <c r="M183" s="50"/>
      <c r="N183" s="50"/>
      <c r="O183" s="51">
        <f t="shared" si="9"/>
        <v>66.75</v>
      </c>
      <c r="P183" s="51"/>
      <c r="Q183" s="52">
        <f t="shared" si="10"/>
        <v>0</v>
      </c>
      <c r="R183" s="52">
        <f t="shared" si="11"/>
        <v>66.75</v>
      </c>
    </row>
    <row r="184" spans="1:18" s="1" customFormat="1" ht="18.75" x14ac:dyDescent="0.3">
      <c r="B184" s="49">
        <v>8</v>
      </c>
      <c r="C184" s="71" t="s">
        <v>239</v>
      </c>
      <c r="D184" s="50"/>
      <c r="E184" s="156">
        <v>74</v>
      </c>
      <c r="F184" s="156">
        <v>84</v>
      </c>
      <c r="G184" s="155">
        <v>75</v>
      </c>
      <c r="H184" s="155">
        <v>70</v>
      </c>
      <c r="I184" s="201">
        <v>74</v>
      </c>
      <c r="J184" s="155">
        <v>74</v>
      </c>
      <c r="K184" s="201">
        <v>74</v>
      </c>
      <c r="L184" s="155">
        <v>74</v>
      </c>
      <c r="M184" s="50"/>
      <c r="N184" s="50"/>
      <c r="O184" s="51">
        <f t="shared" si="9"/>
        <v>66.55</v>
      </c>
      <c r="P184" s="51"/>
      <c r="Q184" s="52">
        <f t="shared" si="10"/>
        <v>0</v>
      </c>
      <c r="R184" s="52">
        <f t="shared" si="11"/>
        <v>66.55</v>
      </c>
    </row>
    <row r="185" spans="1:18" s="1" customFormat="1" ht="18.75" x14ac:dyDescent="0.3">
      <c r="B185" s="49">
        <v>9</v>
      </c>
      <c r="C185" s="71" t="s">
        <v>240</v>
      </c>
      <c r="D185" s="50"/>
      <c r="E185" s="156">
        <v>74</v>
      </c>
      <c r="F185" s="156">
        <v>80</v>
      </c>
      <c r="G185" s="155">
        <v>64</v>
      </c>
      <c r="H185" s="155">
        <v>74</v>
      </c>
      <c r="I185" s="201">
        <v>74</v>
      </c>
      <c r="J185" s="155">
        <v>64</v>
      </c>
      <c r="K185" s="201">
        <v>64</v>
      </c>
      <c r="L185" s="155">
        <v>65</v>
      </c>
      <c r="M185" s="50"/>
      <c r="N185" s="50"/>
      <c r="O185" s="51">
        <f t="shared" si="9"/>
        <v>62.05</v>
      </c>
      <c r="P185" s="51"/>
      <c r="Q185" s="52">
        <f t="shared" si="10"/>
        <v>0</v>
      </c>
      <c r="R185" s="52">
        <f t="shared" si="11"/>
        <v>62.05</v>
      </c>
    </row>
    <row r="186" spans="1:18" s="1" customFormat="1" ht="18.75" hidden="1" x14ac:dyDescent="0.3">
      <c r="B186" s="67"/>
      <c r="C186" s="71"/>
      <c r="D186" s="50"/>
      <c r="E186" s="156"/>
      <c r="F186" s="156"/>
      <c r="G186" s="155"/>
      <c r="H186" s="155"/>
      <c r="I186" s="201"/>
      <c r="J186" s="155"/>
      <c r="K186" s="201"/>
      <c r="L186" s="155"/>
      <c r="M186" s="50"/>
      <c r="N186" s="50"/>
      <c r="O186" s="51"/>
      <c r="P186" s="73"/>
      <c r="Q186" s="74"/>
      <c r="R186" s="74"/>
    </row>
    <row r="187" spans="1:18" s="1" customFormat="1" ht="18.75" x14ac:dyDescent="0.3">
      <c r="B187" s="67"/>
      <c r="C187" s="77"/>
      <c r="D187" s="97"/>
      <c r="E187" s="97"/>
      <c r="F187" s="97"/>
      <c r="G187" s="97"/>
      <c r="H187" s="97"/>
      <c r="I187" s="97"/>
      <c r="J187" s="97"/>
      <c r="K187" s="97"/>
      <c r="L187" s="97"/>
      <c r="M187" s="68"/>
      <c r="N187" s="68"/>
      <c r="O187" s="75"/>
      <c r="P187" s="73"/>
      <c r="Q187" s="74"/>
      <c r="R187" s="76"/>
    </row>
    <row r="188" spans="1:18" s="1" customFormat="1" ht="15.75" x14ac:dyDescent="0.25">
      <c r="A188" s="256" t="s">
        <v>131</v>
      </c>
      <c r="B188" s="256"/>
      <c r="C188" s="256"/>
      <c r="D188" s="256"/>
      <c r="E188" s="256"/>
      <c r="F188" s="256"/>
      <c r="G188" s="256"/>
      <c r="H188" s="256"/>
      <c r="I188" s="256"/>
      <c r="J188" s="256"/>
      <c r="K188" s="256"/>
      <c r="L188" s="256"/>
      <c r="M188" s="256"/>
      <c r="N188" s="256"/>
      <c r="O188" s="256"/>
      <c r="P188" s="256"/>
      <c r="Q188" s="256"/>
      <c r="R188" s="256"/>
    </row>
    <row r="189" spans="1:18" s="1" customFormat="1" ht="15.75" x14ac:dyDescent="0.25">
      <c r="A189" s="148"/>
      <c r="B189" s="148"/>
      <c r="C189" s="148"/>
      <c r="D189" s="148"/>
      <c r="E189" s="148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49"/>
      <c r="R189" s="149"/>
    </row>
    <row r="190" spans="1:18" s="1" customFormat="1" ht="15.75" x14ac:dyDescent="0.25">
      <c r="A190" s="257" t="s">
        <v>9</v>
      </c>
      <c r="B190" s="257"/>
      <c r="C190" s="257"/>
      <c r="D190" s="257"/>
      <c r="E190" s="257"/>
      <c r="F190" s="257"/>
      <c r="G190" s="257"/>
      <c r="H190" s="257"/>
      <c r="I190" s="257"/>
      <c r="J190" s="257"/>
      <c r="K190" s="257"/>
      <c r="L190" s="257"/>
      <c r="M190" s="257"/>
      <c r="N190" s="257"/>
      <c r="O190" s="257"/>
      <c r="P190" s="257"/>
      <c r="Q190" s="257"/>
      <c r="R190" s="257"/>
    </row>
    <row r="191" spans="1:18" s="1" customFormat="1" ht="15.75" x14ac:dyDescent="0.25">
      <c r="A191" s="249" t="s">
        <v>108</v>
      </c>
      <c r="B191" s="249"/>
      <c r="C191" s="249"/>
      <c r="D191" s="249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  <c r="R191" s="249"/>
    </row>
    <row r="192" spans="1:18" s="1" customFormat="1" ht="15.75" x14ac:dyDescent="0.25">
      <c r="A192" s="249"/>
      <c r="B192" s="249"/>
      <c r="C192" s="249"/>
      <c r="D192" s="249"/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  <c r="R192" s="249"/>
    </row>
    <row r="193" spans="1:18" s="1" customFormat="1" ht="15.75" x14ac:dyDescent="0.25">
      <c r="A193" s="249" t="s">
        <v>109</v>
      </c>
      <c r="B193" s="249"/>
      <c r="C193" s="249"/>
      <c r="D193" s="249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  <c r="R193" s="249"/>
    </row>
    <row r="194" spans="1:18" s="1" customFormat="1" ht="15.75" x14ac:dyDescent="0.25">
      <c r="A194" s="250"/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250"/>
    </row>
    <row r="195" spans="1:18" s="1" customFormat="1" ht="15.75" x14ac:dyDescent="0.25">
      <c r="A195" s="250" t="s">
        <v>125</v>
      </c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250"/>
    </row>
    <row r="202" spans="1:18" s="1" customFormat="1" ht="15.75" x14ac:dyDescent="0.25">
      <c r="A202" s="245" t="s">
        <v>0</v>
      </c>
      <c r="B202" s="245"/>
      <c r="C202" s="245"/>
      <c r="D202" s="245"/>
      <c r="E202" s="245"/>
      <c r="F202" s="245"/>
      <c r="G202" s="245"/>
      <c r="H202" s="245"/>
      <c r="I202" s="245"/>
      <c r="J202" s="245"/>
      <c r="K202" s="245"/>
      <c r="L202" s="245"/>
      <c r="M202" s="245"/>
      <c r="N202" s="245"/>
      <c r="O202" s="245"/>
      <c r="P202" s="245"/>
      <c r="Q202" s="245"/>
      <c r="R202" s="245"/>
    </row>
    <row r="203" spans="1:18" s="1" customFormat="1" ht="15.75" x14ac:dyDescent="0.25">
      <c r="A203" s="245" t="s">
        <v>1</v>
      </c>
      <c r="B203" s="245"/>
      <c r="C203" s="245"/>
      <c r="D203" s="245"/>
      <c r="E203" s="245"/>
      <c r="F203" s="245"/>
      <c r="G203" s="245"/>
      <c r="H203" s="245"/>
      <c r="I203" s="245"/>
      <c r="J203" s="245"/>
      <c r="K203" s="245"/>
      <c r="L203" s="245"/>
      <c r="M203" s="245"/>
      <c r="N203" s="245"/>
      <c r="O203" s="245"/>
      <c r="P203" s="245"/>
      <c r="Q203" s="245"/>
      <c r="R203" s="245"/>
    </row>
    <row r="204" spans="1:18" s="1" customFormat="1" ht="15.75" x14ac:dyDescent="0.25">
      <c r="A204" s="246" t="s">
        <v>56</v>
      </c>
      <c r="B204" s="246"/>
      <c r="C204" s="246"/>
      <c r="D204" s="246"/>
      <c r="E204" s="246"/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  <c r="R204" s="246"/>
    </row>
    <row r="205" spans="1:18" s="1" customFormat="1" ht="15.75" x14ac:dyDescent="0.25">
      <c r="A205" s="247" t="s">
        <v>328</v>
      </c>
      <c r="B205" s="247"/>
      <c r="C205" s="247"/>
      <c r="D205" s="247"/>
      <c r="E205" s="247"/>
      <c r="F205" s="247"/>
      <c r="G205" s="247"/>
      <c r="H205" s="247"/>
      <c r="I205" s="247"/>
      <c r="J205" s="247"/>
      <c r="K205" s="247"/>
      <c r="L205" s="247"/>
      <c r="M205" s="247"/>
      <c r="N205" s="247"/>
      <c r="O205" s="247"/>
      <c r="P205" s="247"/>
      <c r="Q205" s="247"/>
      <c r="R205" s="247"/>
    </row>
    <row r="206" spans="1:18" s="1" customFormat="1" ht="15.75" x14ac:dyDescent="0.25">
      <c r="A206" s="247" t="s">
        <v>112</v>
      </c>
      <c r="B206" s="247"/>
      <c r="C206" s="247"/>
      <c r="D206" s="247"/>
      <c r="E206" s="247"/>
      <c r="F206" s="247"/>
      <c r="G206" s="247"/>
      <c r="H206" s="247"/>
      <c r="I206" s="247"/>
      <c r="J206" s="247"/>
      <c r="K206" s="247"/>
      <c r="L206" s="247"/>
      <c r="M206" s="247"/>
      <c r="N206" s="247"/>
      <c r="O206" s="247"/>
      <c r="P206" s="247"/>
      <c r="Q206" s="247"/>
      <c r="R206" s="247"/>
    </row>
    <row r="207" spans="1:18" s="1" customFormat="1" ht="15.75" x14ac:dyDescent="0.25">
      <c r="A207" s="259" t="s">
        <v>2</v>
      </c>
      <c r="B207" s="259"/>
      <c r="C207" s="259"/>
      <c r="D207" s="259"/>
      <c r="E207" s="259"/>
      <c r="F207" s="259"/>
      <c r="G207" s="259"/>
      <c r="H207" s="259"/>
      <c r="I207" s="259"/>
      <c r="J207" s="259"/>
      <c r="K207" s="259"/>
      <c r="L207" s="259"/>
      <c r="M207" s="259"/>
      <c r="N207" s="259"/>
      <c r="O207" s="259"/>
      <c r="P207" s="61"/>
    </row>
    <row r="208" spans="1:18" s="1" customFormat="1" ht="129.75" customHeight="1" x14ac:dyDescent="0.25">
      <c r="A208" s="24"/>
      <c r="B208" s="248" t="s">
        <v>124</v>
      </c>
      <c r="C208" s="260"/>
      <c r="D208" s="260"/>
      <c r="E208" s="260"/>
      <c r="F208" s="260"/>
      <c r="G208" s="260"/>
      <c r="H208" s="260"/>
      <c r="I208" s="260"/>
      <c r="J208" s="260"/>
      <c r="K208" s="260"/>
      <c r="L208" s="260"/>
      <c r="M208" s="260"/>
      <c r="N208" s="260"/>
      <c r="O208" s="260"/>
      <c r="P208" s="260"/>
      <c r="Q208" s="260"/>
      <c r="R208" s="260"/>
    </row>
    <row r="209" spans="1:18" s="1" customFormat="1" ht="18.75" x14ac:dyDescent="0.3">
      <c r="A209" s="22"/>
      <c r="B209" s="237" t="s">
        <v>11</v>
      </c>
      <c r="C209" s="237"/>
      <c r="D209" s="237"/>
      <c r="E209" s="237"/>
      <c r="F209" s="237"/>
      <c r="G209" s="237"/>
      <c r="H209" s="237"/>
      <c r="I209" s="237"/>
      <c r="J209" s="237"/>
      <c r="K209" s="237"/>
      <c r="L209" s="238" t="s">
        <v>126</v>
      </c>
      <c r="M209" s="238"/>
      <c r="N209" s="238"/>
      <c r="O209" s="43" t="s">
        <v>12</v>
      </c>
      <c r="P209" s="238" t="s">
        <v>127</v>
      </c>
      <c r="Q209" s="238"/>
      <c r="R209" s="238"/>
    </row>
    <row r="210" spans="1:18" s="1" customFormat="1" ht="18.75" x14ac:dyDescent="0.3">
      <c r="A210" s="22"/>
      <c r="B210" s="239" t="s">
        <v>20</v>
      </c>
      <c r="C210" s="239"/>
      <c r="D210" s="239"/>
      <c r="E210" s="239"/>
      <c r="F210" s="239"/>
      <c r="G210" s="239"/>
      <c r="H210" s="239"/>
      <c r="I210" s="242">
        <v>3</v>
      </c>
      <c r="J210" s="242"/>
      <c r="K210" s="44" t="s">
        <v>19</v>
      </c>
      <c r="L210" s="44"/>
      <c r="M210" s="243" t="s">
        <v>13</v>
      </c>
      <c r="N210" s="243"/>
      <c r="O210" s="243"/>
      <c r="P210" s="244" t="s">
        <v>14</v>
      </c>
      <c r="Q210" s="244"/>
      <c r="R210" s="244"/>
    </row>
    <row r="211" spans="1:18" s="1" customFormat="1" ht="18.75" x14ac:dyDescent="0.3">
      <c r="A211" s="22"/>
      <c r="B211" s="237" t="s">
        <v>16</v>
      </c>
      <c r="C211" s="237"/>
      <c r="D211" s="238" t="s">
        <v>68</v>
      </c>
      <c r="E211" s="238"/>
      <c r="F211" s="238"/>
      <c r="G211" s="238"/>
      <c r="H211" s="238"/>
      <c r="I211" s="238"/>
      <c r="J211" s="238"/>
      <c r="K211" s="238"/>
      <c r="L211" s="238"/>
      <c r="M211" s="238"/>
      <c r="N211" s="238"/>
      <c r="O211" s="238"/>
      <c r="P211" s="238"/>
      <c r="Q211" s="238"/>
      <c r="R211" s="238"/>
    </row>
    <row r="212" spans="1:18" s="1" customFormat="1" ht="18.75" x14ac:dyDescent="0.3">
      <c r="A212" s="22"/>
      <c r="B212" s="239" t="s">
        <v>15</v>
      </c>
      <c r="C212" s="239"/>
      <c r="D212" s="258"/>
      <c r="E212" s="258"/>
      <c r="F212" s="258"/>
      <c r="G212" s="258"/>
      <c r="H212" s="258"/>
      <c r="I212" s="258"/>
      <c r="J212" s="258"/>
      <c r="K212" s="258"/>
      <c r="L212" s="258"/>
      <c r="M212" s="258"/>
      <c r="N212" s="258"/>
      <c r="O212" s="258"/>
      <c r="P212" s="258"/>
      <c r="Q212" s="258"/>
      <c r="R212" s="258"/>
    </row>
    <row r="213" spans="1:18" s="1" customFormat="1" ht="15.75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</row>
    <row r="214" spans="1:18" s="1" customFormat="1" ht="15.75" x14ac:dyDescent="0.25">
      <c r="A214" s="36"/>
      <c r="B214" s="240" t="s">
        <v>22</v>
      </c>
      <c r="C214" s="240"/>
      <c r="D214" s="240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1"/>
      <c r="R214" s="21">
        <v>5</v>
      </c>
    </row>
    <row r="215" spans="1:18" s="1" customFormat="1" ht="15.75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</row>
    <row r="216" spans="1:18" s="1" customFormat="1" ht="15.75" x14ac:dyDescent="0.25">
      <c r="A216" s="4"/>
      <c r="B216" s="4"/>
      <c r="C216" s="4"/>
      <c r="D216" s="234" t="s">
        <v>6</v>
      </c>
      <c r="E216" s="235"/>
      <c r="F216" s="235"/>
      <c r="G216" s="235"/>
      <c r="H216" s="235"/>
      <c r="I216" s="235"/>
      <c r="J216" s="235"/>
      <c r="K216" s="235"/>
      <c r="L216" s="235"/>
      <c r="M216" s="235"/>
      <c r="N216" s="236"/>
      <c r="O216" s="8"/>
      <c r="P216" s="240" t="s">
        <v>23</v>
      </c>
      <c r="Q216" s="241"/>
      <c r="R216" s="21">
        <f>IF($R$214=2,1,ROUNDDOWN(R214*0.4,0))</f>
        <v>2</v>
      </c>
    </row>
    <row r="217" spans="1:18" s="1" customFormat="1" ht="152.25" customHeight="1" x14ac:dyDescent="0.25">
      <c r="A217" s="5"/>
      <c r="B217" s="59"/>
      <c r="C217" s="60" t="s">
        <v>101</v>
      </c>
      <c r="D217" s="40" t="s">
        <v>40</v>
      </c>
      <c r="E217" s="40" t="s">
        <v>207</v>
      </c>
      <c r="F217" s="195" t="s">
        <v>132</v>
      </c>
      <c r="G217" s="195" t="s">
        <v>133</v>
      </c>
      <c r="H217" s="40" t="s">
        <v>208</v>
      </c>
      <c r="I217" s="40" t="s">
        <v>209</v>
      </c>
      <c r="J217" s="78" t="s">
        <v>210</v>
      </c>
      <c r="K217" s="78" t="s">
        <v>343</v>
      </c>
      <c r="L217" s="40" t="s">
        <v>344</v>
      </c>
      <c r="M217" s="14"/>
      <c r="N217" s="15"/>
      <c r="O217" s="12"/>
      <c r="P217" s="12"/>
    </row>
    <row r="218" spans="1:18" s="1" customFormat="1" x14ac:dyDescent="0.25">
      <c r="A218" s="5"/>
      <c r="B218" s="251"/>
      <c r="C218" s="251"/>
      <c r="D218" s="264" t="s">
        <v>7</v>
      </c>
      <c r="E218" s="265"/>
      <c r="F218" s="265"/>
      <c r="G218" s="265"/>
      <c r="H218" s="265"/>
      <c r="I218" s="265"/>
      <c r="J218" s="265"/>
      <c r="K218" s="265"/>
      <c r="L218" s="265"/>
      <c r="M218" s="265"/>
      <c r="N218" s="266"/>
      <c r="O218" s="13" t="s">
        <v>8</v>
      </c>
      <c r="P218" s="30"/>
    </row>
    <row r="219" spans="1:18" s="1" customFormat="1" x14ac:dyDescent="0.25">
      <c r="A219" s="5"/>
      <c r="B219" s="252"/>
      <c r="C219" s="252"/>
      <c r="D219" s="11">
        <v>1</v>
      </c>
      <c r="E219" s="6">
        <v>1</v>
      </c>
      <c r="F219" s="6">
        <v>1</v>
      </c>
      <c r="G219" s="6">
        <v>1</v>
      </c>
      <c r="H219" s="6">
        <v>3</v>
      </c>
      <c r="I219" s="6">
        <v>3</v>
      </c>
      <c r="J219" s="6">
        <v>3</v>
      </c>
      <c r="K219" s="6">
        <v>3</v>
      </c>
      <c r="L219" s="6">
        <v>3</v>
      </c>
      <c r="M219" s="6"/>
      <c r="N219" s="6"/>
      <c r="O219" s="16">
        <f>SUM(D$219:N$219)</f>
        <v>19</v>
      </c>
      <c r="P219" s="29"/>
    </row>
    <row r="220" spans="1:18" s="1" customFormat="1" ht="48" x14ac:dyDescent="0.25">
      <c r="A220" s="17"/>
      <c r="B220" s="62" t="s">
        <v>3</v>
      </c>
      <c r="C220" s="20" t="s">
        <v>4</v>
      </c>
      <c r="D220" s="267" t="s">
        <v>5</v>
      </c>
      <c r="E220" s="267"/>
      <c r="F220" s="267"/>
      <c r="G220" s="267"/>
      <c r="H220" s="267"/>
      <c r="I220" s="267"/>
      <c r="J220" s="267"/>
      <c r="K220" s="267"/>
      <c r="L220" s="267"/>
      <c r="M220" s="267"/>
      <c r="N220" s="267"/>
      <c r="O220" s="48" t="s">
        <v>17</v>
      </c>
      <c r="P220" s="48" t="s">
        <v>21</v>
      </c>
      <c r="Q220" s="48" t="s">
        <v>18</v>
      </c>
      <c r="R220" s="48" t="s">
        <v>10</v>
      </c>
    </row>
    <row r="221" spans="1:18" s="1" customFormat="1" ht="18.75" x14ac:dyDescent="0.3">
      <c r="A221" s="7"/>
      <c r="B221" s="49">
        <v>1</v>
      </c>
      <c r="C221" s="71" t="s">
        <v>100</v>
      </c>
      <c r="D221" s="156">
        <v>80</v>
      </c>
      <c r="E221" s="156">
        <v>74</v>
      </c>
      <c r="F221" s="156">
        <v>75</v>
      </c>
      <c r="G221" s="170">
        <v>75</v>
      </c>
      <c r="H221" s="156">
        <v>75</v>
      </c>
      <c r="I221" s="170">
        <v>80</v>
      </c>
      <c r="J221" s="170">
        <v>80</v>
      </c>
      <c r="K221" s="156">
        <v>75</v>
      </c>
      <c r="L221" s="156">
        <v>74</v>
      </c>
      <c r="M221" s="50"/>
      <c r="N221" s="50"/>
      <c r="O221" s="51">
        <f>((D221*$D$219+E221*$E$219+F221*$F$219+G221*$G$219+H221*$H$219+I221*$I$219+J221*$J$219+K221*$K$219+$L$219*L221+$M$219*M221+$N$219*N221)/$O$219)*0.9</f>
        <v>68.968421052631584</v>
      </c>
      <c r="P221" s="51"/>
      <c r="Q221" s="52">
        <f>P221*0.1</f>
        <v>0</v>
      </c>
      <c r="R221" s="52">
        <f>O221+Q221</f>
        <v>68.968421052631584</v>
      </c>
    </row>
    <row r="222" spans="1:18" s="1" customFormat="1" ht="19.5" thickBot="1" x14ac:dyDescent="0.35">
      <c r="A222" s="7"/>
      <c r="B222" s="113">
        <v>2</v>
      </c>
      <c r="C222" s="120" t="s">
        <v>99</v>
      </c>
      <c r="D222" s="166">
        <v>74</v>
      </c>
      <c r="E222" s="166">
        <v>79</v>
      </c>
      <c r="F222" s="166">
        <v>75</v>
      </c>
      <c r="G222" s="233">
        <v>76</v>
      </c>
      <c r="H222" s="166">
        <v>74</v>
      </c>
      <c r="I222" s="233">
        <v>74</v>
      </c>
      <c r="J222" s="233">
        <v>74</v>
      </c>
      <c r="K222" s="166">
        <v>75</v>
      </c>
      <c r="L222" s="166">
        <v>75</v>
      </c>
      <c r="M222" s="112"/>
      <c r="N222" s="112"/>
      <c r="O222" s="103">
        <f t="shared" ref="O222:O224" si="12">((D222*$D$219+E222*$E$219+F222*$F$219+G222*$G$219+H222*$H$219+I222*$I$219+J222*$J$219+K222*$K$219+$L$219*L222+$M$219*M222+$N$219*N222)/$O$219)*0.9</f>
        <v>67.26315789473685</v>
      </c>
      <c r="P222" s="103"/>
      <c r="Q222" s="104">
        <f t="shared" ref="Q222:Q224" si="13">P222*0.1</f>
        <v>0</v>
      </c>
      <c r="R222" s="104">
        <f t="shared" ref="R222:R224" si="14">O222+Q222</f>
        <v>67.26315789473685</v>
      </c>
    </row>
    <row r="223" spans="1:18" s="1" customFormat="1" ht="18.75" x14ac:dyDescent="0.3">
      <c r="B223" s="53">
        <v>3</v>
      </c>
      <c r="C223" s="119" t="s">
        <v>345</v>
      </c>
      <c r="D223" s="164">
        <v>74</v>
      </c>
      <c r="E223" s="164">
        <v>74</v>
      </c>
      <c r="F223" s="164">
        <v>75</v>
      </c>
      <c r="G223" s="210">
        <v>75</v>
      </c>
      <c r="H223" s="164">
        <v>74</v>
      </c>
      <c r="I223" s="210">
        <v>74</v>
      </c>
      <c r="J223" s="210">
        <v>74</v>
      </c>
      <c r="K223" s="164">
        <v>76</v>
      </c>
      <c r="L223" s="164">
        <v>75</v>
      </c>
      <c r="M223" s="55"/>
      <c r="N223" s="55"/>
      <c r="O223" s="56">
        <f t="shared" si="12"/>
        <v>67.121052631578948</v>
      </c>
      <c r="P223" s="56"/>
      <c r="Q223" s="57">
        <f t="shared" si="13"/>
        <v>0</v>
      </c>
      <c r="R223" s="57">
        <f t="shared" si="14"/>
        <v>67.121052631578948</v>
      </c>
    </row>
    <row r="224" spans="1:18" s="1" customFormat="1" ht="18.75" x14ac:dyDescent="0.3">
      <c r="B224" s="49">
        <v>4</v>
      </c>
      <c r="C224" s="232" t="s">
        <v>346</v>
      </c>
      <c r="D224" s="156">
        <v>74</v>
      </c>
      <c r="E224" s="156">
        <v>74</v>
      </c>
      <c r="F224" s="156">
        <v>75</v>
      </c>
      <c r="G224" s="170">
        <v>75</v>
      </c>
      <c r="H224" s="156">
        <v>74</v>
      </c>
      <c r="I224" s="170">
        <v>74</v>
      </c>
      <c r="J224" s="170">
        <v>74</v>
      </c>
      <c r="K224" s="156">
        <v>76</v>
      </c>
      <c r="L224" s="156">
        <v>74</v>
      </c>
      <c r="M224" s="50"/>
      <c r="N224" s="50"/>
      <c r="O224" s="51">
        <f t="shared" si="12"/>
        <v>66.978947368421046</v>
      </c>
      <c r="P224" s="51"/>
      <c r="Q224" s="52">
        <f t="shared" si="13"/>
        <v>0</v>
      </c>
      <c r="R224" s="52">
        <f t="shared" si="14"/>
        <v>66.978947368421046</v>
      </c>
    </row>
    <row r="225" spans="1:18" s="1" customFormat="1" ht="18.75" x14ac:dyDescent="0.3">
      <c r="B225" s="68"/>
      <c r="C225" s="118"/>
      <c r="D225" s="111"/>
      <c r="E225" s="111"/>
      <c r="F225" s="111"/>
      <c r="G225" s="111"/>
      <c r="H225" s="111"/>
      <c r="I225" s="111"/>
      <c r="J225" s="111"/>
      <c r="K225" s="111"/>
      <c r="L225" s="111"/>
      <c r="M225" s="68"/>
      <c r="N225" s="68"/>
      <c r="O225" s="75"/>
      <c r="P225" s="73"/>
      <c r="Q225" s="74"/>
      <c r="R225" s="76"/>
    </row>
    <row r="226" spans="1:18" s="1" customFormat="1" ht="18.75" x14ac:dyDescent="0.3">
      <c r="B226" s="68"/>
      <c r="C226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75"/>
      <c r="P226" s="73"/>
      <c r="Q226" s="74"/>
      <c r="R226" s="76"/>
    </row>
    <row r="227" spans="1:18" s="1" customFormat="1" ht="15.75" x14ac:dyDescent="0.25">
      <c r="A227" s="256" t="s">
        <v>156</v>
      </c>
      <c r="B227" s="256"/>
      <c r="C227" s="256"/>
      <c r="D227" s="256"/>
      <c r="E227" s="256"/>
      <c r="F227" s="256"/>
      <c r="G227" s="256"/>
      <c r="H227" s="256"/>
      <c r="I227" s="256"/>
      <c r="J227" s="256"/>
      <c r="K227" s="256"/>
      <c r="L227" s="256"/>
      <c r="M227" s="256"/>
      <c r="N227" s="256"/>
      <c r="O227" s="256"/>
      <c r="P227" s="256"/>
      <c r="Q227" s="256"/>
      <c r="R227" s="256"/>
    </row>
    <row r="228" spans="1:18" s="1" customFormat="1" ht="15.75" x14ac:dyDescent="0.25">
      <c r="A228" s="148"/>
      <c r="B228" s="148"/>
      <c r="C228" s="148"/>
      <c r="D228" s="148"/>
      <c r="E228" s="148"/>
      <c r="F228" s="149"/>
      <c r="G228" s="149"/>
      <c r="H228" s="149"/>
      <c r="I228" s="149"/>
      <c r="J228" s="149"/>
      <c r="K228" s="149"/>
      <c r="L228" s="149"/>
      <c r="M228" s="149"/>
      <c r="N228" s="149"/>
      <c r="O228" s="149"/>
      <c r="P228" s="149"/>
      <c r="Q228" s="149"/>
      <c r="R228" s="149"/>
    </row>
    <row r="229" spans="1:18" s="1" customFormat="1" ht="15.75" x14ac:dyDescent="0.25">
      <c r="A229" s="257" t="s">
        <v>9</v>
      </c>
      <c r="B229" s="257"/>
      <c r="C229" s="257"/>
      <c r="D229" s="257"/>
      <c r="E229" s="257"/>
      <c r="F229" s="257"/>
      <c r="G229" s="257"/>
      <c r="H229" s="257"/>
      <c r="I229" s="257"/>
      <c r="J229" s="257"/>
      <c r="K229" s="257"/>
      <c r="L229" s="257"/>
      <c r="M229" s="257"/>
      <c r="N229" s="257"/>
      <c r="O229" s="257"/>
      <c r="P229" s="257"/>
      <c r="Q229" s="257"/>
      <c r="R229" s="257"/>
    </row>
    <row r="230" spans="1:18" s="1" customFormat="1" ht="15.75" x14ac:dyDescent="0.25">
      <c r="A230" s="249" t="s">
        <v>108</v>
      </c>
      <c r="B230" s="249"/>
      <c r="C230" s="249"/>
      <c r="D230" s="249"/>
      <c r="E230" s="249"/>
      <c r="F230" s="249"/>
      <c r="G230" s="249"/>
      <c r="H230" s="249"/>
      <c r="I230" s="249"/>
      <c r="J230" s="249"/>
      <c r="K230" s="249"/>
      <c r="L230" s="249"/>
      <c r="M230" s="249"/>
      <c r="N230" s="249"/>
      <c r="O230" s="249"/>
      <c r="P230" s="249"/>
      <c r="Q230" s="249"/>
      <c r="R230" s="249"/>
    </row>
    <row r="231" spans="1:18" s="1" customFormat="1" ht="15.75" x14ac:dyDescent="0.25">
      <c r="A231" s="249"/>
      <c r="B231" s="249"/>
      <c r="C231" s="249"/>
      <c r="D231" s="249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  <c r="P231" s="249"/>
      <c r="Q231" s="249"/>
      <c r="R231" s="249"/>
    </row>
    <row r="232" spans="1:18" s="1" customFormat="1" ht="15.75" x14ac:dyDescent="0.25">
      <c r="A232" s="249" t="s">
        <v>109</v>
      </c>
      <c r="B232" s="249"/>
      <c r="C232" s="249"/>
      <c r="D232" s="249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49"/>
      <c r="Q232" s="249"/>
      <c r="R232" s="249"/>
    </row>
    <row r="233" spans="1:18" s="1" customFormat="1" ht="15.75" x14ac:dyDescent="0.25">
      <c r="A233" s="250"/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  <c r="R233" s="250"/>
    </row>
    <row r="234" spans="1:18" s="1" customFormat="1" ht="15.75" x14ac:dyDescent="0.25">
      <c r="A234" s="250" t="s">
        <v>125</v>
      </c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  <c r="R234" s="250"/>
    </row>
  </sheetData>
  <autoFilter ref="A1:R11" xr:uid="{00000000-0009-0000-0000-000001000000}">
    <filterColumn colId="0" showButton="0"/>
    <filterColumn colId="1" showButton="0">
      <filters>
        <filter val="та ухвалила (одноголосно) затвердити рейтинговий список за"/>
      </filters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sortState xmlns:xlrd2="http://schemas.microsoft.com/office/spreadsheetml/2017/richdata2" ref="B138:R147">
    <sortCondition descending="1" ref="R142:R147"/>
  </sortState>
  <mergeCells count="160">
    <mergeCell ref="A234:R234"/>
    <mergeCell ref="A230:R230"/>
    <mergeCell ref="A231:R231"/>
    <mergeCell ref="A232:R232"/>
    <mergeCell ref="A233:R233"/>
    <mergeCell ref="B218:C218"/>
    <mergeCell ref="D218:N218"/>
    <mergeCell ref="B219:C219"/>
    <mergeCell ref="D220:N220"/>
    <mergeCell ref="A227:R227"/>
    <mergeCell ref="A229:R229"/>
    <mergeCell ref="B211:C211"/>
    <mergeCell ref="D211:R211"/>
    <mergeCell ref="B212:C212"/>
    <mergeCell ref="D212:R212"/>
    <mergeCell ref="B214:Q214"/>
    <mergeCell ref="D216:N216"/>
    <mergeCell ref="P216:Q216"/>
    <mergeCell ref="B209:K209"/>
    <mergeCell ref="L209:N209"/>
    <mergeCell ref="P209:R209"/>
    <mergeCell ref="B210:H210"/>
    <mergeCell ref="I210:J210"/>
    <mergeCell ref="M210:O210"/>
    <mergeCell ref="P210:R210"/>
    <mergeCell ref="A203:R203"/>
    <mergeCell ref="A204:R204"/>
    <mergeCell ref="A205:R205"/>
    <mergeCell ref="A206:R206"/>
    <mergeCell ref="A207:O207"/>
    <mergeCell ref="B208:R208"/>
    <mergeCell ref="A202:R202"/>
    <mergeCell ref="A191:R191"/>
    <mergeCell ref="A192:R192"/>
    <mergeCell ref="A193:R193"/>
    <mergeCell ref="A194:R194"/>
    <mergeCell ref="A195:R195"/>
    <mergeCell ref="B174:C174"/>
    <mergeCell ref="D174:N174"/>
    <mergeCell ref="B175:C175"/>
    <mergeCell ref="D176:N176"/>
    <mergeCell ref="A188:R188"/>
    <mergeCell ref="A190:R190"/>
    <mergeCell ref="B167:C167"/>
    <mergeCell ref="D167:R167"/>
    <mergeCell ref="B168:C168"/>
    <mergeCell ref="D168:R168"/>
    <mergeCell ref="B170:Q170"/>
    <mergeCell ref="D172:N172"/>
    <mergeCell ref="P172:Q172"/>
    <mergeCell ref="B165:K165"/>
    <mergeCell ref="L165:N165"/>
    <mergeCell ref="P165:R165"/>
    <mergeCell ref="B166:H166"/>
    <mergeCell ref="I166:J166"/>
    <mergeCell ref="M166:O166"/>
    <mergeCell ref="P166:R166"/>
    <mergeCell ref="A159:R159"/>
    <mergeCell ref="A160:R160"/>
    <mergeCell ref="A161:R161"/>
    <mergeCell ref="A162:R162"/>
    <mergeCell ref="A163:O163"/>
    <mergeCell ref="B164:R164"/>
    <mergeCell ref="A143:R143"/>
    <mergeCell ref="A144:R144"/>
    <mergeCell ref="A145:R145"/>
    <mergeCell ref="A146:R146"/>
    <mergeCell ref="A158:R158"/>
    <mergeCell ref="B119:C119"/>
    <mergeCell ref="D119:N119"/>
    <mergeCell ref="B120:C120"/>
    <mergeCell ref="D121:N121"/>
    <mergeCell ref="A140:R140"/>
    <mergeCell ref="A142:R142"/>
    <mergeCell ref="A147:R147"/>
    <mergeCell ref="B112:C112"/>
    <mergeCell ref="D112:R112"/>
    <mergeCell ref="B113:C113"/>
    <mergeCell ref="D113:R113"/>
    <mergeCell ref="B115:Q115"/>
    <mergeCell ref="D117:N117"/>
    <mergeCell ref="P117:Q117"/>
    <mergeCell ref="B110:K110"/>
    <mergeCell ref="L110:N110"/>
    <mergeCell ref="P110:R110"/>
    <mergeCell ref="B111:H111"/>
    <mergeCell ref="I111:J111"/>
    <mergeCell ref="M111:O111"/>
    <mergeCell ref="P111:R111"/>
    <mergeCell ref="A104:R104"/>
    <mergeCell ref="A105:R105"/>
    <mergeCell ref="A106:R106"/>
    <mergeCell ref="A107:R107"/>
    <mergeCell ref="A108:O108"/>
    <mergeCell ref="B109:R109"/>
    <mergeCell ref="A88:R88"/>
    <mergeCell ref="A89:R89"/>
    <mergeCell ref="A90:R90"/>
    <mergeCell ref="A91:R91"/>
    <mergeCell ref="A103:R103"/>
    <mergeCell ref="A92:R92"/>
    <mergeCell ref="B69:C69"/>
    <mergeCell ref="D69:N69"/>
    <mergeCell ref="B70:C70"/>
    <mergeCell ref="D71:N71"/>
    <mergeCell ref="A85:R85"/>
    <mergeCell ref="A87:R87"/>
    <mergeCell ref="B62:C62"/>
    <mergeCell ref="D62:R62"/>
    <mergeCell ref="B63:C63"/>
    <mergeCell ref="D63:R63"/>
    <mergeCell ref="B65:Q65"/>
    <mergeCell ref="D67:N67"/>
    <mergeCell ref="P67:Q67"/>
    <mergeCell ref="B60:K60"/>
    <mergeCell ref="L60:N60"/>
    <mergeCell ref="P60:R60"/>
    <mergeCell ref="B61:H61"/>
    <mergeCell ref="I61:J61"/>
    <mergeCell ref="M61:O61"/>
    <mergeCell ref="P61:R61"/>
    <mergeCell ref="A54:R54"/>
    <mergeCell ref="A55:R55"/>
    <mergeCell ref="A56:R56"/>
    <mergeCell ref="A57:R57"/>
    <mergeCell ref="A58:O58"/>
    <mergeCell ref="B59:R59"/>
    <mergeCell ref="A38:R38"/>
    <mergeCell ref="A39:R39"/>
    <mergeCell ref="A40:R40"/>
    <mergeCell ref="A41:R41"/>
    <mergeCell ref="A53:R53"/>
    <mergeCell ref="B17:C17"/>
    <mergeCell ref="D17:N17"/>
    <mergeCell ref="B18:C18"/>
    <mergeCell ref="D19:N19"/>
    <mergeCell ref="A35:R35"/>
    <mergeCell ref="A37:R37"/>
    <mergeCell ref="A42:R42"/>
    <mergeCell ref="B13:Q13"/>
    <mergeCell ref="D15:N15"/>
    <mergeCell ref="P15:Q15"/>
    <mergeCell ref="B7:R7"/>
    <mergeCell ref="B8:K8"/>
    <mergeCell ref="L8:N8"/>
    <mergeCell ref="P8:R8"/>
    <mergeCell ref="B9:H9"/>
    <mergeCell ref="I9:J9"/>
    <mergeCell ref="M9:O9"/>
    <mergeCell ref="P9:R9"/>
    <mergeCell ref="A1:R1"/>
    <mergeCell ref="A2:R2"/>
    <mergeCell ref="A3:R3"/>
    <mergeCell ref="A4:R4"/>
    <mergeCell ref="A5:R5"/>
    <mergeCell ref="A6:O6"/>
    <mergeCell ref="B10:C10"/>
    <mergeCell ref="D10:R10"/>
    <mergeCell ref="B11:C11"/>
    <mergeCell ref="D11:R11"/>
  </mergeCells>
  <conditionalFormatting sqref="M178:N179 D24:N24 M20:N23 E183:N185 M182:N182 E180:N181 M25:N30">
    <cfRule type="expression" dxfId="142" priority="100">
      <formula>AND(D20=0,D$18&lt;&gt;0)</formula>
    </cfRule>
  </conditionalFormatting>
  <conditionalFormatting sqref="E73:N73 M72:N72 M76:N79 M81:N82 E75:N75 M74:N74">
    <cfRule type="expression" dxfId="141" priority="99">
      <formula>AND(E72=0,E$18&lt;&gt;0)</formula>
    </cfRule>
  </conditionalFormatting>
  <conditionalFormatting sqref="E122:N123 M125:N136">
    <cfRule type="expression" dxfId="140" priority="98">
      <formula>AND(E122=0,E$18&lt;&gt;0)</formula>
    </cfRule>
  </conditionalFormatting>
  <conditionalFormatting sqref="M221:N222">
    <cfRule type="expression" dxfId="139" priority="96">
      <formula>AND(M221=0,M$18&lt;&gt;0)</formula>
    </cfRule>
  </conditionalFormatting>
  <conditionalFormatting sqref="M80:N80">
    <cfRule type="expression" dxfId="138" priority="95">
      <formula>AND(M80=0,M$18&lt;&gt;0)</formula>
    </cfRule>
  </conditionalFormatting>
  <conditionalFormatting sqref="E79:L79">
    <cfRule type="expression" dxfId="137" priority="86">
      <formula>AND(E79=0,E$18&lt;&gt;0)</formula>
    </cfRule>
  </conditionalFormatting>
  <conditionalFormatting sqref="E72:L72">
    <cfRule type="expression" dxfId="136" priority="93">
      <formula>AND(E72=0,E$18&lt;&gt;0)</formula>
    </cfRule>
  </conditionalFormatting>
  <conditionalFormatting sqref="E76:L76">
    <cfRule type="expression" dxfId="135" priority="92">
      <formula>AND(E76=0,E$18&lt;&gt;0)</formula>
    </cfRule>
  </conditionalFormatting>
  <conditionalFormatting sqref="E77:L77">
    <cfRule type="expression" dxfId="134" priority="91">
      <formula>AND(E77=0,E$18&lt;&gt;0)</formula>
    </cfRule>
  </conditionalFormatting>
  <conditionalFormatting sqref="E77:L77">
    <cfRule type="expression" dxfId="133" priority="90">
      <formula>AND(E77=0,E$18&lt;&gt;0)</formula>
    </cfRule>
  </conditionalFormatting>
  <conditionalFormatting sqref="E126:L128 E131:L136">
    <cfRule type="expression" dxfId="132" priority="81">
      <formula>AND(E126=0,E$18&lt;&gt;0)</formula>
    </cfRule>
  </conditionalFormatting>
  <conditionalFormatting sqref="E78:L78">
    <cfRule type="expression" dxfId="131" priority="88">
      <formula>AND(E78=0,E$18&lt;&gt;0)</formula>
    </cfRule>
  </conditionalFormatting>
  <conditionalFormatting sqref="E81:L81">
    <cfRule type="expression" dxfId="130" priority="84">
      <formula>AND(E81=0,E$18&lt;&gt;0)</formula>
    </cfRule>
  </conditionalFormatting>
  <conditionalFormatting sqref="E179:L179">
    <cfRule type="expression" dxfId="129" priority="76">
      <formula>AND(E179=0,E$18&lt;&gt;0)</formula>
    </cfRule>
  </conditionalFormatting>
  <conditionalFormatting sqref="E80:L80">
    <cfRule type="expression" dxfId="128" priority="85">
      <formula>AND(E80=0,E$18&lt;&gt;0)</formula>
    </cfRule>
  </conditionalFormatting>
  <conditionalFormatting sqref="D25:L25">
    <cfRule type="expression" dxfId="127" priority="71">
      <formula>AND(D25=0,D$18&lt;&gt;0)</formula>
    </cfRule>
  </conditionalFormatting>
  <conditionalFormatting sqref="D22:L22">
    <cfRule type="expression" dxfId="126" priority="74">
      <formula>AND(D22=0,D$18&lt;&gt;0)</formula>
    </cfRule>
  </conditionalFormatting>
  <conditionalFormatting sqref="D23:L23">
    <cfRule type="expression" dxfId="125" priority="73">
      <formula>AND(D23=0,D$18&lt;&gt;0)</formula>
    </cfRule>
  </conditionalFormatting>
  <conditionalFormatting sqref="D24:L24">
    <cfRule type="expression" dxfId="124" priority="41">
      <formula>AND(D24=0,D$18&lt;&gt;0)</formula>
    </cfRule>
  </conditionalFormatting>
  <conditionalFormatting sqref="E82:L82">
    <cfRule type="expression" dxfId="123" priority="66">
      <formula>AND(E82=0,E$18&lt;&gt;0)</formula>
    </cfRule>
  </conditionalFormatting>
  <conditionalFormatting sqref="D26:L26">
    <cfRule type="expression" dxfId="122" priority="40">
      <formula>AND(D26=0,D$18&lt;&gt;0)</formula>
    </cfRule>
  </conditionalFormatting>
  <conditionalFormatting sqref="D21:L21">
    <cfRule type="expression" dxfId="121" priority="38">
      <formula>AND(D21=0,D$18&lt;&gt;0)</formula>
    </cfRule>
  </conditionalFormatting>
  <conditionalFormatting sqref="D30:L30">
    <cfRule type="expression" dxfId="120" priority="17">
      <formula>AND(D30=0,D$18&lt;&gt;0)</formula>
    </cfRule>
  </conditionalFormatting>
  <conditionalFormatting sqref="E74:L74">
    <cfRule type="expression" dxfId="119" priority="65">
      <formula>AND(E74=0,E$18&lt;&gt;0)</formula>
    </cfRule>
  </conditionalFormatting>
  <conditionalFormatting sqref="E125:L125">
    <cfRule type="expression" dxfId="118" priority="60">
      <formula>AND(E125=0,E$18&lt;&gt;0)</formula>
    </cfRule>
  </conditionalFormatting>
  <conditionalFormatting sqref="M137:N137">
    <cfRule type="expression" dxfId="117" priority="59">
      <formula>AND(M137=0,M$18&lt;&gt;0)</formula>
    </cfRule>
  </conditionalFormatting>
  <conditionalFormatting sqref="M124:N124">
    <cfRule type="expression" dxfId="116" priority="62">
      <formula>AND(M124=0,M$18&lt;&gt;0)</formula>
    </cfRule>
  </conditionalFormatting>
  <conditionalFormatting sqref="E124:L124">
    <cfRule type="expression" dxfId="115" priority="61">
      <formula>AND(E124=0,E$18&lt;&gt;0)</formula>
    </cfRule>
  </conditionalFormatting>
  <conditionalFormatting sqref="E137:L137">
    <cfRule type="expression" dxfId="114" priority="58">
      <formula>AND(E137=0,E$18&lt;&gt;0)</formula>
    </cfRule>
  </conditionalFormatting>
  <conditionalFormatting sqref="E129:L129">
    <cfRule type="expression" dxfId="113" priority="57">
      <formula>AND(E129=0,E$18&lt;&gt;0)</formula>
    </cfRule>
  </conditionalFormatting>
  <conditionalFormatting sqref="E181:L181">
    <cfRule type="expression" dxfId="112" priority="54">
      <formula>AND(E181=0,E$18&lt;&gt;0)</formula>
    </cfRule>
  </conditionalFormatting>
  <conditionalFormatting sqref="E186:N186">
    <cfRule type="expression" dxfId="111" priority="53">
      <formula>AND(E186=0,E$18&lt;&gt;0)</formula>
    </cfRule>
  </conditionalFormatting>
  <conditionalFormatting sqref="E130:L130">
    <cfRule type="expression" dxfId="110" priority="56">
      <formula>AND(E130=0,E$18&lt;&gt;0)</formula>
    </cfRule>
  </conditionalFormatting>
  <conditionalFormatting sqref="E182:L182">
    <cfRule type="expression" dxfId="109" priority="55">
      <formula>AND(E182=0,E$18&lt;&gt;0)</formula>
    </cfRule>
  </conditionalFormatting>
  <conditionalFormatting sqref="D30:L30">
    <cfRule type="expression" dxfId="108" priority="9">
      <formula>AND(D30=0,D$18&lt;&gt;0)</formula>
    </cfRule>
  </conditionalFormatting>
  <conditionalFormatting sqref="D29:L29">
    <cfRule type="expression" dxfId="107" priority="23">
      <formula>AND(D29=0,D$18&lt;&gt;0)</formula>
    </cfRule>
  </conditionalFormatting>
  <conditionalFormatting sqref="M177:N177">
    <cfRule type="expression" dxfId="106" priority="52">
      <formula>AND(M177=0,M$18&lt;&gt;0)</formula>
    </cfRule>
  </conditionalFormatting>
  <conditionalFormatting sqref="E177:L177">
    <cfRule type="expression" dxfId="105" priority="51">
      <formula>AND(E177=0,E$18&lt;&gt;0)</formula>
    </cfRule>
  </conditionalFormatting>
  <conditionalFormatting sqref="E178:L178">
    <cfRule type="expression" dxfId="104" priority="50">
      <formula>AND(E178=0,E$18&lt;&gt;0)</formula>
    </cfRule>
  </conditionalFormatting>
  <conditionalFormatting sqref="D28:L28">
    <cfRule type="expression" dxfId="103" priority="3">
      <formula>AND(D28=0,D$18&lt;&gt;0)</formula>
    </cfRule>
  </conditionalFormatting>
  <conditionalFormatting sqref="D29:L29">
    <cfRule type="expression" dxfId="102" priority="22">
      <formula>AND(D29=0,D$18&lt;&gt;0)</formula>
    </cfRule>
  </conditionalFormatting>
  <conditionalFormatting sqref="D21:L21">
    <cfRule type="expression" dxfId="101" priority="48">
      <formula>AND(D21=0,D$18&lt;&gt;0)</formula>
    </cfRule>
  </conditionalFormatting>
  <conditionalFormatting sqref="D20:L20">
    <cfRule type="expression" dxfId="100" priority="47">
      <formula>AND(D20=0,D$18&lt;&gt;0)</formula>
    </cfRule>
  </conditionalFormatting>
  <conditionalFormatting sqref="D30:L30">
    <cfRule type="expression" dxfId="99" priority="16">
      <formula>AND(D30=0,D$18&lt;&gt;0)</formula>
    </cfRule>
  </conditionalFormatting>
  <conditionalFormatting sqref="D26:L26">
    <cfRule type="expression" dxfId="98" priority="45">
      <formula>AND(D26=0,D$18&lt;&gt;0)</formula>
    </cfRule>
  </conditionalFormatting>
  <conditionalFormatting sqref="D25:L25">
    <cfRule type="expression" dxfId="97" priority="43">
      <formula>AND(D25=0,D$18&lt;&gt;0)</formula>
    </cfRule>
  </conditionalFormatting>
  <conditionalFormatting sqref="D23:L23">
    <cfRule type="expression" dxfId="96" priority="42">
      <formula>AND(D23=0,D$18&lt;&gt;0)</formula>
    </cfRule>
  </conditionalFormatting>
  <conditionalFormatting sqref="D22:L22">
    <cfRule type="expression" dxfId="95" priority="39">
      <formula>AND(D22=0,D$18&lt;&gt;0)</formula>
    </cfRule>
  </conditionalFormatting>
  <conditionalFormatting sqref="D32:L32">
    <cfRule type="expression" dxfId="94" priority="19">
      <formula>AND(D32=0,D$18&lt;&gt;0)</formula>
    </cfRule>
  </conditionalFormatting>
  <conditionalFormatting sqref="D30:L30">
    <cfRule type="expression" dxfId="93" priority="10">
      <formula>AND(D30=0,D$18&lt;&gt;0)</formula>
    </cfRule>
  </conditionalFormatting>
  <conditionalFormatting sqref="D32:L32">
    <cfRule type="expression" dxfId="92" priority="6">
      <formula>AND(D32=0,D$18&lt;&gt;0)</formula>
    </cfRule>
  </conditionalFormatting>
  <conditionalFormatting sqref="F27:L27">
    <cfRule type="expression" dxfId="91" priority="31">
      <formula>AND(F27=0,F$18&lt;&gt;0)</formula>
    </cfRule>
  </conditionalFormatting>
  <conditionalFormatting sqref="D29:L29">
    <cfRule type="expression" dxfId="90" priority="12">
      <formula>AND(D29=0,D$18&lt;&gt;0)</formula>
    </cfRule>
  </conditionalFormatting>
  <conditionalFormatting sqref="M31:N32">
    <cfRule type="expression" dxfId="89" priority="26">
      <formula>AND(M31=0,M$18&lt;&gt;0)</formula>
    </cfRule>
  </conditionalFormatting>
  <conditionalFormatting sqref="D28:L28">
    <cfRule type="expression" dxfId="88" priority="4">
      <formula>AND(D28=0,D$18&lt;&gt;0)</formula>
    </cfRule>
  </conditionalFormatting>
  <conditionalFormatting sqref="D31:L31">
    <cfRule type="expression" dxfId="87" priority="7">
      <formula>AND(D31=0,D$18&lt;&gt;0)</formula>
    </cfRule>
  </conditionalFormatting>
  <conditionalFormatting sqref="D32:L32">
    <cfRule type="expression" dxfId="86" priority="5">
      <formula>AND(D32=0,D$18&lt;&gt;0)</formula>
    </cfRule>
  </conditionalFormatting>
  <conditionalFormatting sqref="D28:L28">
    <cfRule type="expression" dxfId="85" priority="1">
      <formula>AND(D28=0,D$18&lt;&gt;0)</formula>
    </cfRule>
  </conditionalFormatting>
  <conditionalFormatting sqref="D32:L32">
    <cfRule type="expression" dxfId="84" priority="18">
      <formula>AND(D32=0,D$18&lt;&gt;0)</formula>
    </cfRule>
  </conditionalFormatting>
  <conditionalFormatting sqref="D31:L31">
    <cfRule type="expression" dxfId="83" priority="14">
      <formula>AND(D31=0,D$18&lt;&gt;0)</formula>
    </cfRule>
  </conditionalFormatting>
  <conditionalFormatting sqref="D31:L31">
    <cfRule type="expression" dxfId="82" priority="15">
      <formula>AND(D31=0,D$18&lt;&gt;0)</formula>
    </cfRule>
  </conditionalFormatting>
  <conditionalFormatting sqref="D29:L29">
    <cfRule type="expression" dxfId="81" priority="11">
      <formula>AND(D29=0,D$18&lt;&gt;0)</formula>
    </cfRule>
  </conditionalFormatting>
  <conditionalFormatting sqref="D31:L31">
    <cfRule type="expression" dxfId="80" priority="8">
      <formula>AND(D31=0,D$18&lt;&gt;0)</formula>
    </cfRule>
  </conditionalFormatting>
  <conditionalFormatting sqref="D28:L28">
    <cfRule type="expression" dxfId="79" priority="2">
      <formula>AND(D28=0,D$18&lt;&gt;0)</formula>
    </cfRule>
  </conditionalFormatting>
  <dataValidations disablePrompts="1" count="1">
    <dataValidation type="list" allowBlank="1" showInputMessage="1" showErrorMessage="1" sqref="P200" xr:uid="{00000000-0002-0000-0100-000000000000}">
      <formula1>"директор інституту,"</formula1>
    </dataValidation>
  </dataValidations>
  <pageMargins left="0.59055118110236227" right="0.19685039370078741" top="0.39370078740157483" bottom="0.39370078740157483" header="0.31496062992125984" footer="0.31496062992125984"/>
  <pageSetup paperSize="9" scale="52" fitToHeight="0" orientation="portrait" r:id="rId1"/>
  <rowBreaks count="4" manualBreakCount="4">
    <brk id="49" max="17" man="1"/>
    <brk id="98" max="17" man="1"/>
    <brk id="154" max="17" man="1"/>
    <brk id="200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J373"/>
  <sheetViews>
    <sheetView view="pageBreakPreview" topLeftCell="A62" zoomScale="80" zoomScaleNormal="98" zoomScaleSheetLayoutView="80" workbookViewId="0">
      <selection activeCell="C72" sqref="C72"/>
    </sheetView>
  </sheetViews>
  <sheetFormatPr defaultRowHeight="15" x14ac:dyDescent="0.25"/>
  <cols>
    <col min="1" max="1" width="7.140625" style="1" customWidth="1"/>
    <col min="2" max="2" width="5.85546875" style="1" customWidth="1"/>
    <col min="3" max="3" width="44.5703125" style="1" customWidth="1"/>
    <col min="4" max="4" width="6.85546875" style="1" customWidth="1"/>
    <col min="5" max="5" width="7.42578125" style="1" customWidth="1"/>
    <col min="6" max="6" width="5.7109375" style="1" customWidth="1"/>
    <col min="7" max="7" width="8" style="1" customWidth="1"/>
    <col min="8" max="8" width="7.28515625" style="1" customWidth="1"/>
    <col min="9" max="9" width="7.7109375" style="1" customWidth="1"/>
    <col min="10" max="10" width="5.85546875" style="1" customWidth="1"/>
    <col min="11" max="11" width="7.5703125" style="1" customWidth="1"/>
    <col min="12" max="12" width="5.42578125" style="1" customWidth="1"/>
    <col min="13" max="14" width="4.7109375" style="1" customWidth="1"/>
    <col min="15" max="18" width="13.85546875" style="1" customWidth="1"/>
    <col min="19" max="1024" width="12.28515625" style="1" customWidth="1"/>
  </cols>
  <sheetData>
    <row r="1" spans="1:1024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</row>
    <row r="2" spans="1:1024" s="3" customFormat="1" ht="20.100000000000001" customHeight="1" x14ac:dyDescent="0.25">
      <c r="A2" s="245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ht="20.100000000000001" customHeight="1" x14ac:dyDescent="0.25">
      <c r="A3" s="246" t="s">
        <v>56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</row>
    <row r="4" spans="1:1024" ht="15" customHeight="1" x14ac:dyDescent="0.25">
      <c r="A4" s="247" t="s">
        <v>308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024" ht="15.95" customHeight="1" x14ac:dyDescent="0.25">
      <c r="A5" s="247" t="s">
        <v>112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</row>
    <row r="6" spans="1:1024" ht="15.95" customHeight="1" x14ac:dyDescent="0.25">
      <c r="A6" s="259" t="s">
        <v>2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61"/>
    </row>
    <row r="7" spans="1:1024" ht="132.75" customHeight="1" x14ac:dyDescent="0.25">
      <c r="A7" s="24"/>
      <c r="B7" s="248" t="s">
        <v>124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</row>
    <row r="8" spans="1:1024" ht="15.95" customHeight="1" x14ac:dyDescent="0.3">
      <c r="A8" s="22"/>
      <c r="B8" s="237" t="s">
        <v>11</v>
      </c>
      <c r="C8" s="237"/>
      <c r="D8" s="237"/>
      <c r="E8" s="237"/>
      <c r="F8" s="237"/>
      <c r="G8" s="237"/>
      <c r="H8" s="237"/>
      <c r="I8" s="237"/>
      <c r="J8" s="237"/>
      <c r="K8" s="237"/>
      <c r="L8" s="238" t="s">
        <v>126</v>
      </c>
      <c r="M8" s="238"/>
      <c r="N8" s="238"/>
      <c r="O8" s="43" t="s">
        <v>12</v>
      </c>
      <c r="P8" s="238" t="s">
        <v>127</v>
      </c>
      <c r="Q8" s="238"/>
      <c r="R8" s="238"/>
      <c r="S8" s="27"/>
    </row>
    <row r="9" spans="1:1024" ht="15.95" customHeight="1" x14ac:dyDescent="0.3">
      <c r="A9" s="22"/>
      <c r="B9" s="239" t="s">
        <v>20</v>
      </c>
      <c r="C9" s="239"/>
      <c r="D9" s="239"/>
      <c r="E9" s="239"/>
      <c r="F9" s="239"/>
      <c r="G9" s="239"/>
      <c r="H9" s="239"/>
      <c r="I9" s="242">
        <v>4</v>
      </c>
      <c r="J9" s="242"/>
      <c r="K9" s="44" t="s">
        <v>19</v>
      </c>
      <c r="L9" s="44"/>
      <c r="M9" s="243" t="s">
        <v>13</v>
      </c>
      <c r="N9" s="243"/>
      <c r="O9" s="243"/>
      <c r="P9" s="244" t="s">
        <v>14</v>
      </c>
      <c r="Q9" s="244"/>
      <c r="R9" s="244"/>
      <c r="S9" s="25"/>
    </row>
    <row r="10" spans="1:1024" ht="15.95" customHeight="1" x14ac:dyDescent="0.3">
      <c r="A10" s="22"/>
      <c r="B10" s="237" t="s">
        <v>16</v>
      </c>
      <c r="C10" s="237"/>
      <c r="D10" s="238" t="s">
        <v>24</v>
      </c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</row>
    <row r="11" spans="1:1024" ht="15.95" customHeight="1" x14ac:dyDescent="0.3">
      <c r="A11" s="22"/>
      <c r="B11" s="239" t="s">
        <v>15</v>
      </c>
      <c r="C11" s="239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</row>
    <row r="12" spans="1:1024" ht="6" customHeight="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024" ht="15.95" customHeight="1" x14ac:dyDescent="0.25">
      <c r="A13" s="36"/>
      <c r="B13" s="240" t="s">
        <v>22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21">
        <v>23</v>
      </c>
    </row>
    <row r="14" spans="1:1024" ht="6" customHeight="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024" ht="15.95" customHeight="1" x14ac:dyDescent="0.25">
      <c r="A15" s="4"/>
      <c r="B15" s="4"/>
      <c r="C15" s="4"/>
      <c r="D15" s="234" t="s">
        <v>6</v>
      </c>
      <c r="E15" s="235"/>
      <c r="F15" s="235"/>
      <c r="G15" s="235"/>
      <c r="H15" s="235"/>
      <c r="I15" s="235"/>
      <c r="J15" s="235"/>
      <c r="K15" s="235"/>
      <c r="L15" s="235"/>
      <c r="M15" s="235"/>
      <c r="N15" s="236"/>
      <c r="O15" s="8"/>
      <c r="P15" s="240" t="s">
        <v>23</v>
      </c>
      <c r="Q15" s="241"/>
      <c r="R15" s="21">
        <f>IF($R$13=2,1,ROUNDDOWN(R13*0.4,0))</f>
        <v>9</v>
      </c>
    </row>
    <row r="16" spans="1:1024" ht="145.5" customHeight="1" x14ac:dyDescent="0.25">
      <c r="A16" s="5"/>
      <c r="B16" s="59"/>
      <c r="C16" s="60" t="s">
        <v>79</v>
      </c>
      <c r="D16" s="40" t="s">
        <v>25</v>
      </c>
      <c r="E16" s="40" t="s">
        <v>88</v>
      </c>
      <c r="F16" s="40" t="s">
        <v>241</v>
      </c>
      <c r="G16" s="40" t="s">
        <v>242</v>
      </c>
      <c r="H16" s="40" t="s">
        <v>243</v>
      </c>
      <c r="I16" s="40" t="s">
        <v>244</v>
      </c>
      <c r="J16" s="40" t="s">
        <v>245</v>
      </c>
      <c r="K16" s="40"/>
      <c r="L16" s="40"/>
      <c r="M16" s="14"/>
      <c r="N16" s="15"/>
      <c r="O16" s="12"/>
      <c r="P16" s="12"/>
    </row>
    <row r="17" spans="1:1024" x14ac:dyDescent="0.25">
      <c r="A17" s="5"/>
      <c r="B17" s="251"/>
      <c r="C17" s="251"/>
      <c r="D17" s="234" t="s">
        <v>7</v>
      </c>
      <c r="E17" s="235"/>
      <c r="F17" s="235"/>
      <c r="G17" s="235"/>
      <c r="H17" s="235"/>
      <c r="I17" s="235"/>
      <c r="J17" s="235"/>
      <c r="K17" s="235"/>
      <c r="L17" s="235"/>
      <c r="M17" s="235"/>
      <c r="N17" s="236"/>
      <c r="O17" s="13" t="s">
        <v>8</v>
      </c>
      <c r="P17" s="30"/>
    </row>
    <row r="18" spans="1:1024" ht="15.75" customHeight="1" x14ac:dyDescent="0.25">
      <c r="A18" s="5"/>
      <c r="B18" s="252"/>
      <c r="C18" s="252"/>
      <c r="D18" s="11">
        <v>1</v>
      </c>
      <c r="E18" s="6">
        <v>1</v>
      </c>
      <c r="F18" s="6">
        <v>3</v>
      </c>
      <c r="G18" s="6">
        <v>3</v>
      </c>
      <c r="H18" s="6">
        <v>3</v>
      </c>
      <c r="I18" s="6">
        <v>3</v>
      </c>
      <c r="J18" s="6">
        <v>3</v>
      </c>
      <c r="K18" s="6"/>
      <c r="L18" s="6"/>
      <c r="M18" s="6"/>
      <c r="N18" s="6"/>
      <c r="O18" s="16">
        <f>SUM(D$18:N$18)</f>
        <v>17</v>
      </c>
      <c r="P18" s="29"/>
    </row>
    <row r="19" spans="1:1024" s="19" customFormat="1" ht="48" x14ac:dyDescent="0.25">
      <c r="A19" s="17"/>
      <c r="B19" s="20" t="s">
        <v>3</v>
      </c>
      <c r="C19" s="62" t="s">
        <v>4</v>
      </c>
      <c r="D19" s="253" t="s">
        <v>5</v>
      </c>
      <c r="E19" s="254"/>
      <c r="F19" s="254"/>
      <c r="G19" s="254"/>
      <c r="H19" s="254"/>
      <c r="I19" s="254"/>
      <c r="J19" s="254"/>
      <c r="K19" s="254"/>
      <c r="L19" s="254"/>
      <c r="M19" s="254"/>
      <c r="N19" s="255"/>
      <c r="O19" s="28" t="s">
        <v>17</v>
      </c>
      <c r="P19" s="28" t="s">
        <v>21</v>
      </c>
      <c r="Q19" s="28" t="s">
        <v>18</v>
      </c>
      <c r="R19" s="28" t="s">
        <v>10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</row>
    <row r="20" spans="1:1024" ht="18.75" x14ac:dyDescent="0.3">
      <c r="A20" s="7"/>
      <c r="B20" s="106">
        <v>1</v>
      </c>
      <c r="C20" s="71" t="s">
        <v>246</v>
      </c>
      <c r="D20" s="150">
        <v>90</v>
      </c>
      <c r="E20" s="156">
        <v>96</v>
      </c>
      <c r="F20" s="156">
        <v>98</v>
      </c>
      <c r="G20" s="153">
        <v>90</v>
      </c>
      <c r="H20" s="192">
        <v>98</v>
      </c>
      <c r="I20" s="150">
        <v>93</v>
      </c>
      <c r="J20" s="156">
        <v>95</v>
      </c>
      <c r="K20" s="83"/>
      <c r="L20" s="50"/>
      <c r="M20" s="50"/>
      <c r="N20" s="50"/>
      <c r="O20" s="51">
        <f>((D20*$D$18+E20*$E$18+F20*$F$18+G20*$G$18+H20*$H$18+I20*$I$18+J20*$J$18+K20*$K$18+$L$18*L20+$M$18*M20+$N$18*N20)/$O$18)*0.9</f>
        <v>85.129411764705893</v>
      </c>
      <c r="P20" s="51">
        <v>44</v>
      </c>
      <c r="Q20" s="52">
        <f>P20*0.1</f>
        <v>4.4000000000000004</v>
      </c>
      <c r="R20" s="52">
        <f>O20+Q20</f>
        <v>89.529411764705898</v>
      </c>
    </row>
    <row r="21" spans="1:1024" ht="18.75" x14ac:dyDescent="0.3">
      <c r="A21" s="7"/>
      <c r="B21" s="106">
        <v>2</v>
      </c>
      <c r="C21" s="71" t="s">
        <v>77</v>
      </c>
      <c r="D21" s="150">
        <v>90</v>
      </c>
      <c r="E21" s="156">
        <v>91</v>
      </c>
      <c r="F21" s="156">
        <v>93</v>
      </c>
      <c r="G21" s="153">
        <v>90</v>
      </c>
      <c r="H21" s="192">
        <v>98</v>
      </c>
      <c r="I21" s="150">
        <v>94</v>
      </c>
      <c r="J21" s="156">
        <v>95</v>
      </c>
      <c r="K21" s="83"/>
      <c r="L21" s="66"/>
      <c r="M21" s="66"/>
      <c r="N21" s="66"/>
      <c r="O21" s="51">
        <f t="shared" ref="O21:O31" si="0">((D21*$D$18+E21*$E$18+F21*$F$18+G21*$G$18+H21*$H$18+I21*$I$18+J21*$J$18+K21*$K$18+$L$18*L21+$M$18*M21+$N$18*N21)/$O$18)*0.9</f>
        <v>84.229411764705887</v>
      </c>
      <c r="P21" s="51"/>
      <c r="Q21" s="52">
        <f t="shared" ref="Q21:Q31" si="1">P21*0.1</f>
        <v>0</v>
      </c>
      <c r="R21" s="52">
        <f t="shared" ref="R21:R31" si="2">O21+Q21</f>
        <v>84.229411764705887</v>
      </c>
    </row>
    <row r="22" spans="1:1024" ht="18.75" x14ac:dyDescent="0.3">
      <c r="A22" s="7"/>
      <c r="B22" s="106">
        <v>3</v>
      </c>
      <c r="C22" s="71" t="s">
        <v>78</v>
      </c>
      <c r="D22" s="160">
        <v>90</v>
      </c>
      <c r="E22" s="156">
        <v>92</v>
      </c>
      <c r="F22" s="156">
        <v>95</v>
      </c>
      <c r="G22" s="177">
        <v>90</v>
      </c>
      <c r="H22" s="192">
        <v>98</v>
      </c>
      <c r="I22" s="160">
        <v>90</v>
      </c>
      <c r="J22" s="156">
        <v>93</v>
      </c>
      <c r="K22" s="83"/>
      <c r="L22" s="50"/>
      <c r="M22" s="50"/>
      <c r="N22" s="50"/>
      <c r="O22" s="51">
        <f t="shared" si="0"/>
        <v>83.647058823529406</v>
      </c>
      <c r="P22" s="51">
        <v>3</v>
      </c>
      <c r="Q22" s="52">
        <f t="shared" si="1"/>
        <v>0.30000000000000004</v>
      </c>
      <c r="R22" s="52">
        <f t="shared" si="2"/>
        <v>83.947058823529403</v>
      </c>
    </row>
    <row r="23" spans="1:1024" ht="18.75" x14ac:dyDescent="0.3">
      <c r="A23" s="7"/>
      <c r="B23" s="49">
        <v>4</v>
      </c>
      <c r="C23" s="71" t="s">
        <v>247</v>
      </c>
      <c r="D23" s="170">
        <v>82</v>
      </c>
      <c r="E23" s="156">
        <v>95</v>
      </c>
      <c r="F23" s="156">
        <v>95</v>
      </c>
      <c r="G23" s="170">
        <v>90</v>
      </c>
      <c r="H23" s="192">
        <v>92</v>
      </c>
      <c r="I23" s="170">
        <v>93</v>
      </c>
      <c r="J23" s="156">
        <v>93</v>
      </c>
      <c r="K23" s="83"/>
      <c r="L23" s="66"/>
      <c r="M23" s="66"/>
      <c r="N23" s="66"/>
      <c r="O23" s="51">
        <f t="shared" si="0"/>
        <v>82.905882352941191</v>
      </c>
      <c r="P23" s="51"/>
      <c r="Q23" s="52">
        <f t="shared" si="1"/>
        <v>0</v>
      </c>
      <c r="R23" s="52">
        <f t="shared" si="2"/>
        <v>82.905882352941191</v>
      </c>
    </row>
    <row r="24" spans="1:1024" ht="18.75" x14ac:dyDescent="0.3">
      <c r="A24" s="7"/>
      <c r="B24" s="49">
        <v>5</v>
      </c>
      <c r="C24" s="71" t="s">
        <v>73</v>
      </c>
      <c r="D24" s="150">
        <v>90</v>
      </c>
      <c r="E24" s="156">
        <v>93</v>
      </c>
      <c r="F24" s="156">
        <v>92</v>
      </c>
      <c r="G24" s="153">
        <v>90</v>
      </c>
      <c r="H24" s="192">
        <v>97</v>
      </c>
      <c r="I24" s="150">
        <v>88</v>
      </c>
      <c r="J24" s="156">
        <v>90</v>
      </c>
      <c r="K24" s="83"/>
      <c r="L24" s="50"/>
      <c r="M24" s="50"/>
      <c r="N24" s="50"/>
      <c r="O24" s="51">
        <f t="shared" si="0"/>
        <v>82.270588235294113</v>
      </c>
      <c r="P24" s="51"/>
      <c r="Q24" s="52">
        <f t="shared" si="1"/>
        <v>0</v>
      </c>
      <c r="R24" s="52">
        <f t="shared" si="2"/>
        <v>82.270588235294113</v>
      </c>
    </row>
    <row r="25" spans="1:1024" ht="18.75" x14ac:dyDescent="0.3">
      <c r="A25" s="7"/>
      <c r="B25" s="49">
        <v>6</v>
      </c>
      <c r="C25" s="71" t="s">
        <v>248</v>
      </c>
      <c r="D25" s="150">
        <v>90</v>
      </c>
      <c r="E25" s="156">
        <v>83</v>
      </c>
      <c r="F25" s="156">
        <v>90</v>
      </c>
      <c r="G25" s="153">
        <v>90</v>
      </c>
      <c r="H25" s="192">
        <v>85</v>
      </c>
      <c r="I25" s="150">
        <v>80</v>
      </c>
      <c r="J25" s="156">
        <v>90</v>
      </c>
      <c r="K25" s="83"/>
      <c r="L25" s="50"/>
      <c r="M25" s="50"/>
      <c r="N25" s="50"/>
      <c r="O25" s="51">
        <f t="shared" si="0"/>
        <v>78.247058823529414</v>
      </c>
      <c r="P25" s="51"/>
      <c r="Q25" s="52">
        <f t="shared" si="1"/>
        <v>0</v>
      </c>
      <c r="R25" s="52">
        <f t="shared" si="2"/>
        <v>78.247058823529414</v>
      </c>
    </row>
    <row r="26" spans="1:1024" ht="18.75" x14ac:dyDescent="0.3">
      <c r="A26" s="7"/>
      <c r="B26" s="49">
        <v>7</v>
      </c>
      <c r="C26" s="71" t="s">
        <v>75</v>
      </c>
      <c r="D26" s="150">
        <v>74</v>
      </c>
      <c r="E26" s="156">
        <v>83</v>
      </c>
      <c r="F26" s="156">
        <v>82</v>
      </c>
      <c r="G26" s="153">
        <v>82</v>
      </c>
      <c r="H26" s="192">
        <v>92</v>
      </c>
      <c r="I26" s="150">
        <v>78</v>
      </c>
      <c r="J26" s="156">
        <v>85</v>
      </c>
      <c r="K26" s="83"/>
      <c r="L26" s="50"/>
      <c r="M26" s="50"/>
      <c r="N26" s="50"/>
      <c r="O26" s="51">
        <f t="shared" si="0"/>
        <v>74.858823529411765</v>
      </c>
      <c r="P26" s="51"/>
      <c r="Q26" s="52">
        <f t="shared" si="1"/>
        <v>0</v>
      </c>
      <c r="R26" s="52">
        <f t="shared" si="2"/>
        <v>74.858823529411765</v>
      </c>
    </row>
    <row r="27" spans="1:1024" ht="18.75" x14ac:dyDescent="0.3">
      <c r="A27" s="7"/>
      <c r="B27" s="49">
        <v>8</v>
      </c>
      <c r="C27" s="71" t="s">
        <v>116</v>
      </c>
      <c r="D27" s="150">
        <v>74</v>
      </c>
      <c r="E27" s="156">
        <v>82</v>
      </c>
      <c r="F27" s="156">
        <v>88</v>
      </c>
      <c r="G27" s="153">
        <v>75</v>
      </c>
      <c r="H27" s="192">
        <v>92</v>
      </c>
      <c r="I27" s="150">
        <v>78</v>
      </c>
      <c r="J27" s="156">
        <v>85</v>
      </c>
      <c r="K27" s="83"/>
      <c r="L27" s="50"/>
      <c r="M27" s="50"/>
      <c r="N27" s="50"/>
      <c r="O27" s="51">
        <f t="shared" si="0"/>
        <v>74.647058823529406</v>
      </c>
      <c r="P27" s="51"/>
      <c r="Q27" s="52">
        <f t="shared" si="1"/>
        <v>0</v>
      </c>
      <c r="R27" s="52">
        <f t="shared" si="2"/>
        <v>74.647058823529406</v>
      </c>
    </row>
    <row r="28" spans="1:1024" ht="19.5" thickBot="1" x14ac:dyDescent="0.35">
      <c r="A28" s="7"/>
      <c r="B28" s="109">
        <v>9</v>
      </c>
      <c r="C28" s="101" t="s">
        <v>74</v>
      </c>
      <c r="D28" s="158">
        <v>90</v>
      </c>
      <c r="E28" s="166">
        <v>77</v>
      </c>
      <c r="F28" s="166">
        <v>78</v>
      </c>
      <c r="G28" s="180">
        <v>75</v>
      </c>
      <c r="H28" s="194">
        <v>85</v>
      </c>
      <c r="I28" s="158">
        <v>92</v>
      </c>
      <c r="J28" s="166">
        <v>76</v>
      </c>
      <c r="K28" s="114"/>
      <c r="L28" s="102"/>
      <c r="M28" s="102"/>
      <c r="N28" s="102"/>
      <c r="O28" s="103">
        <f t="shared" si="0"/>
        <v>73.32352941176471</v>
      </c>
      <c r="P28" s="103"/>
      <c r="Q28" s="104">
        <f t="shared" si="1"/>
        <v>0</v>
      </c>
      <c r="R28" s="104">
        <f t="shared" si="2"/>
        <v>73.32352941176471</v>
      </c>
    </row>
    <row r="29" spans="1:1024" ht="18.75" x14ac:dyDescent="0.3">
      <c r="A29" s="7"/>
      <c r="B29" s="53">
        <v>10</v>
      </c>
      <c r="C29" s="86" t="s">
        <v>76</v>
      </c>
      <c r="D29" s="210">
        <v>74</v>
      </c>
      <c r="E29" s="164">
        <v>82</v>
      </c>
      <c r="F29" s="164">
        <v>82</v>
      </c>
      <c r="G29" s="210">
        <v>75</v>
      </c>
      <c r="H29" s="193">
        <v>74</v>
      </c>
      <c r="I29" s="210">
        <v>78</v>
      </c>
      <c r="J29" s="164">
        <v>84</v>
      </c>
      <c r="K29" s="84"/>
      <c r="L29" s="55"/>
      <c r="M29" s="55"/>
      <c r="N29" s="55"/>
      <c r="O29" s="56">
        <f t="shared" si="0"/>
        <v>70.676470588235304</v>
      </c>
      <c r="P29" s="56"/>
      <c r="Q29" s="57">
        <f t="shared" si="1"/>
        <v>0</v>
      </c>
      <c r="R29" s="57">
        <f t="shared" si="2"/>
        <v>70.676470588235304</v>
      </c>
    </row>
    <row r="30" spans="1:1024" ht="18.75" x14ac:dyDescent="0.3">
      <c r="A30" s="7"/>
      <c r="B30" s="49">
        <v>11</v>
      </c>
      <c r="C30" s="71" t="s">
        <v>249</v>
      </c>
      <c r="D30" s="150">
        <v>65</v>
      </c>
      <c r="E30" s="156">
        <v>80</v>
      </c>
      <c r="F30" s="156">
        <v>80</v>
      </c>
      <c r="G30" s="153">
        <v>82</v>
      </c>
      <c r="H30" s="192">
        <v>74</v>
      </c>
      <c r="I30" s="150">
        <v>74</v>
      </c>
      <c r="J30" s="156">
        <v>80</v>
      </c>
      <c r="K30" s="83"/>
      <c r="L30" s="66"/>
      <c r="M30" s="66"/>
      <c r="N30" s="66"/>
      <c r="O30" s="51">
        <f t="shared" si="0"/>
        <v>69.617647058823536</v>
      </c>
      <c r="P30" s="51"/>
      <c r="Q30" s="52">
        <f t="shared" si="1"/>
        <v>0</v>
      </c>
      <c r="R30" s="52">
        <f t="shared" si="2"/>
        <v>69.617647058823536</v>
      </c>
    </row>
    <row r="31" spans="1:1024" ht="18.75" x14ac:dyDescent="0.3">
      <c r="A31" s="7"/>
      <c r="B31" s="49">
        <v>12</v>
      </c>
      <c r="C31" s="71" t="s">
        <v>117</v>
      </c>
      <c r="D31" s="150">
        <v>74</v>
      </c>
      <c r="E31" s="156">
        <v>75</v>
      </c>
      <c r="F31" s="156">
        <v>80</v>
      </c>
      <c r="G31" s="153">
        <v>75</v>
      </c>
      <c r="H31" s="192">
        <v>74</v>
      </c>
      <c r="I31" s="150">
        <v>78</v>
      </c>
      <c r="J31" s="156">
        <v>78</v>
      </c>
      <c r="K31" s="83"/>
      <c r="L31" s="66"/>
      <c r="M31" s="66"/>
      <c r="N31" s="66"/>
      <c r="O31" s="51">
        <f t="shared" si="0"/>
        <v>69.035294117647055</v>
      </c>
      <c r="P31" s="51"/>
      <c r="Q31" s="52">
        <f t="shared" si="1"/>
        <v>0</v>
      </c>
      <c r="R31" s="52">
        <f t="shared" si="2"/>
        <v>69.035294117647055</v>
      </c>
    </row>
    <row r="32" spans="1:1024" ht="18.75" x14ac:dyDescent="0.3">
      <c r="B32" s="77"/>
      <c r="C32" s="111"/>
      <c r="D32" s="111"/>
      <c r="E32" s="111"/>
      <c r="F32" s="111"/>
      <c r="G32" s="111"/>
      <c r="H32" s="111"/>
      <c r="I32" s="111"/>
      <c r="J32" s="111"/>
      <c r="K32" s="115"/>
      <c r="L32" s="121"/>
      <c r="M32" s="121"/>
      <c r="N32" s="121"/>
      <c r="O32" s="105"/>
      <c r="P32" s="35"/>
      <c r="Q32" s="32"/>
      <c r="R32" s="31"/>
    </row>
    <row r="33" spans="1:1024" ht="15.95" customHeight="1" x14ac:dyDescent="0.25">
      <c r="A33" s="256" t="s">
        <v>156</v>
      </c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AMA33"/>
      <c r="AMB33"/>
      <c r="AMC33"/>
      <c r="AMD33"/>
      <c r="AME33"/>
      <c r="AMF33"/>
      <c r="AMG33"/>
      <c r="AMH33"/>
      <c r="AMI33"/>
      <c r="AMJ33"/>
    </row>
    <row r="34" spans="1:1024" ht="9" customHeight="1" x14ac:dyDescent="0.25">
      <c r="A34" s="148"/>
      <c r="B34" s="148"/>
      <c r="C34" s="148"/>
      <c r="D34" s="148"/>
      <c r="E34" s="148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AMA34"/>
      <c r="AMB34"/>
      <c r="AMC34"/>
      <c r="AMD34"/>
      <c r="AME34"/>
      <c r="AMF34"/>
      <c r="AMG34"/>
      <c r="AMH34"/>
      <c r="AMI34"/>
      <c r="AMJ34"/>
    </row>
    <row r="35" spans="1:1024" ht="15.95" customHeight="1" x14ac:dyDescent="0.25">
      <c r="A35" s="257" t="s">
        <v>9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AMA35"/>
      <c r="AMB35"/>
      <c r="AMC35"/>
      <c r="AMD35"/>
      <c r="AME35"/>
      <c r="AMF35"/>
      <c r="AMG35"/>
      <c r="AMH35"/>
      <c r="AMI35"/>
      <c r="AMJ35"/>
    </row>
    <row r="36" spans="1:1024" s="2" customFormat="1" ht="18.75" customHeight="1" x14ac:dyDescent="0.25">
      <c r="A36" s="249" t="s">
        <v>108</v>
      </c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</row>
    <row r="37" spans="1:1024" s="2" customFormat="1" ht="18.75" customHeight="1" x14ac:dyDescent="0.25">
      <c r="A37" s="249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</row>
    <row r="38" spans="1:1024" s="2" customFormat="1" ht="18.75" customHeight="1" x14ac:dyDescent="0.25">
      <c r="A38" s="249" t="s">
        <v>109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</row>
    <row r="39" spans="1:1024" s="2" customFormat="1" ht="18.75" customHeight="1" x14ac:dyDescent="0.25">
      <c r="A39" s="250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</row>
    <row r="40" spans="1:1024" ht="18.75" customHeight="1" x14ac:dyDescent="0.25">
      <c r="A40" s="250" t="s">
        <v>125</v>
      </c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51" spans="1:18" s="1" customFormat="1" ht="15.75" x14ac:dyDescent="0.25">
      <c r="A51" s="245" t="s">
        <v>0</v>
      </c>
      <c r="B51" s="245"/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</row>
    <row r="52" spans="1:18" s="1" customFormat="1" ht="15.75" x14ac:dyDescent="0.25">
      <c r="A52" s="245" t="s">
        <v>1</v>
      </c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</row>
    <row r="53" spans="1:18" s="1" customFormat="1" ht="15.75" x14ac:dyDescent="0.25">
      <c r="A53" s="246" t="s">
        <v>56</v>
      </c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</row>
    <row r="54" spans="1:18" s="1" customFormat="1" ht="15.75" x14ac:dyDescent="0.25">
      <c r="A54" s="247" t="s">
        <v>309</v>
      </c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</row>
    <row r="55" spans="1:18" s="1" customFormat="1" ht="15.75" x14ac:dyDescent="0.25">
      <c r="A55" s="247" t="s">
        <v>112</v>
      </c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</row>
    <row r="56" spans="1:18" s="1" customFormat="1" ht="15.75" x14ac:dyDescent="0.25">
      <c r="A56" s="259" t="s">
        <v>2</v>
      </c>
      <c r="B56" s="259"/>
      <c r="C56" s="259"/>
      <c r="D56" s="259"/>
      <c r="E56" s="259"/>
      <c r="F56" s="259"/>
      <c r="G56" s="259"/>
      <c r="H56" s="259"/>
      <c r="I56" s="259"/>
      <c r="J56" s="259"/>
      <c r="K56" s="259"/>
      <c r="L56" s="259"/>
      <c r="M56" s="259"/>
      <c r="N56" s="259"/>
      <c r="O56" s="259"/>
      <c r="P56" s="61"/>
    </row>
    <row r="57" spans="1:18" s="1" customFormat="1" ht="131.25" customHeight="1" x14ac:dyDescent="0.25">
      <c r="A57" s="24"/>
      <c r="B57" s="248" t="s">
        <v>124</v>
      </c>
      <c r="C57" s="260"/>
      <c r="D57" s="26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</row>
    <row r="58" spans="1:18" s="1" customFormat="1" ht="18.75" x14ac:dyDescent="0.3">
      <c r="A58" s="22"/>
      <c r="B58" s="237" t="s">
        <v>11</v>
      </c>
      <c r="C58" s="237"/>
      <c r="D58" s="237"/>
      <c r="E58" s="237"/>
      <c r="F58" s="237"/>
      <c r="G58" s="237"/>
      <c r="H58" s="237"/>
      <c r="I58" s="237"/>
      <c r="J58" s="237"/>
      <c r="K58" s="237"/>
      <c r="L58" s="238" t="s">
        <v>126</v>
      </c>
      <c r="M58" s="238"/>
      <c r="N58" s="238"/>
      <c r="O58" s="43" t="s">
        <v>12</v>
      </c>
      <c r="P58" s="238" t="s">
        <v>127</v>
      </c>
      <c r="Q58" s="238"/>
      <c r="R58" s="238"/>
    </row>
    <row r="59" spans="1:18" s="1" customFormat="1" ht="18.75" x14ac:dyDescent="0.3">
      <c r="A59" s="22"/>
      <c r="B59" s="239" t="s">
        <v>20</v>
      </c>
      <c r="C59" s="239"/>
      <c r="D59" s="239"/>
      <c r="E59" s="239"/>
      <c r="F59" s="239"/>
      <c r="G59" s="239"/>
      <c r="H59" s="239"/>
      <c r="I59" s="242">
        <v>4</v>
      </c>
      <c r="J59" s="242"/>
      <c r="K59" s="44" t="s">
        <v>19</v>
      </c>
      <c r="L59" s="47"/>
      <c r="M59" s="243" t="s">
        <v>13</v>
      </c>
      <c r="N59" s="243"/>
      <c r="O59" s="243"/>
      <c r="P59" s="244" t="s">
        <v>14</v>
      </c>
      <c r="Q59" s="244"/>
      <c r="R59" s="244"/>
    </row>
    <row r="60" spans="1:18" s="1" customFormat="1" ht="18.75" x14ac:dyDescent="0.3">
      <c r="A60" s="22"/>
      <c r="B60" s="237" t="s">
        <v>16</v>
      </c>
      <c r="C60" s="237"/>
      <c r="D60" s="238" t="s">
        <v>27</v>
      </c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</row>
    <row r="61" spans="1:18" s="1" customFormat="1" ht="18.75" x14ac:dyDescent="0.3">
      <c r="A61" s="22"/>
      <c r="B61" s="239" t="s">
        <v>15</v>
      </c>
      <c r="C61" s="239"/>
      <c r="D61" s="258"/>
      <c r="E61" s="258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</row>
    <row r="62" spans="1:18" s="1" customFormat="1" ht="15.75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</row>
    <row r="63" spans="1:18" s="1" customFormat="1" ht="15.75" x14ac:dyDescent="0.25">
      <c r="A63" s="36"/>
      <c r="B63" s="240" t="s">
        <v>22</v>
      </c>
      <c r="C63" s="240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1"/>
      <c r="R63" s="21">
        <v>5</v>
      </c>
    </row>
    <row r="64" spans="1:18" s="1" customFormat="1" ht="15.75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1:18" s="1" customFormat="1" ht="15.75" x14ac:dyDescent="0.25">
      <c r="A65" s="4"/>
      <c r="B65" s="4"/>
      <c r="C65" s="4"/>
      <c r="D65" s="234" t="s">
        <v>6</v>
      </c>
      <c r="E65" s="235"/>
      <c r="F65" s="235"/>
      <c r="G65" s="235"/>
      <c r="H65" s="235"/>
      <c r="I65" s="235"/>
      <c r="J65" s="235"/>
      <c r="K65" s="235"/>
      <c r="L65" s="235"/>
      <c r="M65" s="235"/>
      <c r="N65" s="236"/>
      <c r="O65" s="8"/>
      <c r="P65" s="240" t="s">
        <v>23</v>
      </c>
      <c r="Q65" s="241"/>
      <c r="R65" s="21">
        <f>IF($R$63=2,1,ROUNDDOWN(R63*0.4,0))</f>
        <v>2</v>
      </c>
    </row>
    <row r="66" spans="1:18" s="1" customFormat="1" ht="150.75" customHeight="1" x14ac:dyDescent="0.25">
      <c r="A66" s="5"/>
      <c r="B66" s="59"/>
      <c r="C66" s="60" t="s">
        <v>118</v>
      </c>
      <c r="D66" s="40" t="s">
        <v>25</v>
      </c>
      <c r="E66" s="40" t="s">
        <v>88</v>
      </c>
      <c r="F66" s="40" t="s">
        <v>250</v>
      </c>
      <c r="G66" s="40" t="s">
        <v>251</v>
      </c>
      <c r="H66" s="40" t="s">
        <v>252</v>
      </c>
      <c r="I66" s="40" t="s">
        <v>253</v>
      </c>
      <c r="J66" s="40" t="s">
        <v>254</v>
      </c>
      <c r="K66" s="40" t="s">
        <v>255</v>
      </c>
      <c r="L66" s="45"/>
      <c r="M66" s="14"/>
      <c r="N66" s="15"/>
      <c r="O66" s="12"/>
      <c r="P66" s="12"/>
    </row>
    <row r="67" spans="1:18" s="1" customFormat="1" x14ac:dyDescent="0.25">
      <c r="A67" s="5"/>
      <c r="B67" s="251"/>
      <c r="C67" s="251"/>
      <c r="D67" s="234" t="s">
        <v>7</v>
      </c>
      <c r="E67" s="235"/>
      <c r="F67" s="235"/>
      <c r="G67" s="235"/>
      <c r="H67" s="235"/>
      <c r="I67" s="235"/>
      <c r="J67" s="235"/>
      <c r="K67" s="235"/>
      <c r="L67" s="235"/>
      <c r="M67" s="235"/>
      <c r="N67" s="236"/>
      <c r="O67" s="13" t="s">
        <v>8</v>
      </c>
      <c r="P67" s="30"/>
    </row>
    <row r="68" spans="1:18" s="1" customFormat="1" x14ac:dyDescent="0.25">
      <c r="A68" s="5"/>
      <c r="B68" s="252"/>
      <c r="C68" s="252"/>
      <c r="D68" s="11">
        <v>1</v>
      </c>
      <c r="E68" s="6">
        <v>1</v>
      </c>
      <c r="F68" s="6">
        <v>1</v>
      </c>
      <c r="G68" s="6">
        <v>3</v>
      </c>
      <c r="H68" s="6">
        <v>3</v>
      </c>
      <c r="I68" s="6">
        <v>3</v>
      </c>
      <c r="J68" s="6">
        <v>3</v>
      </c>
      <c r="K68" s="6">
        <v>3</v>
      </c>
      <c r="L68" s="6"/>
      <c r="M68" s="6"/>
      <c r="N68" s="6"/>
      <c r="O68" s="16">
        <f>SUM(D$68:N$68)</f>
        <v>18</v>
      </c>
      <c r="P68" s="29"/>
    </row>
    <row r="69" spans="1:18" s="1" customFormat="1" ht="48" x14ac:dyDescent="0.25">
      <c r="A69" s="17"/>
      <c r="B69" s="20" t="s">
        <v>3</v>
      </c>
      <c r="C69" s="20" t="s">
        <v>4</v>
      </c>
      <c r="D69" s="253" t="s">
        <v>5</v>
      </c>
      <c r="E69" s="254"/>
      <c r="F69" s="254"/>
      <c r="G69" s="254"/>
      <c r="H69" s="254"/>
      <c r="I69" s="254"/>
      <c r="J69" s="254"/>
      <c r="K69" s="254"/>
      <c r="L69" s="254"/>
      <c r="M69" s="254"/>
      <c r="N69" s="255"/>
      <c r="O69" s="28" t="s">
        <v>17</v>
      </c>
      <c r="P69" s="28" t="s">
        <v>21</v>
      </c>
      <c r="Q69" s="28" t="s">
        <v>18</v>
      </c>
      <c r="R69" s="28" t="s">
        <v>10</v>
      </c>
    </row>
    <row r="70" spans="1:18" s="1" customFormat="1" ht="18.75" x14ac:dyDescent="0.3">
      <c r="A70" s="7"/>
      <c r="B70" s="211">
        <v>1</v>
      </c>
      <c r="C70" s="116" t="s">
        <v>85</v>
      </c>
      <c r="D70" s="212">
        <v>91</v>
      </c>
      <c r="E70" s="213">
        <v>93</v>
      </c>
      <c r="F70" s="213">
        <v>92</v>
      </c>
      <c r="G70" s="213">
        <v>89</v>
      </c>
      <c r="H70" s="213">
        <v>95</v>
      </c>
      <c r="I70" s="213">
        <v>92</v>
      </c>
      <c r="J70" s="213">
        <v>85</v>
      </c>
      <c r="K70" s="213">
        <v>89</v>
      </c>
      <c r="L70" s="94"/>
      <c r="M70" s="94"/>
      <c r="N70" s="123"/>
      <c r="O70" s="95">
        <f>((D70*$D$68+E70*$E$68+F70*$F$68+G70*$G$68+H70*$H$68+I70*$I$68+J70*$J$68+K70*$K$68+$L$68*L70+$M$68*M70+$N$68*N70)/$O$68)*0.9</f>
        <v>81.3</v>
      </c>
      <c r="P70" s="95">
        <v>10</v>
      </c>
      <c r="Q70" s="96">
        <f>P70*0.1</f>
        <v>1</v>
      </c>
      <c r="R70" s="96">
        <f>O70+Q70</f>
        <v>82.3</v>
      </c>
    </row>
    <row r="71" spans="1:18" s="1" customFormat="1" ht="19.5" thickBot="1" x14ac:dyDescent="0.35">
      <c r="A71" s="7"/>
      <c r="B71" s="109">
        <v>2</v>
      </c>
      <c r="C71" s="101" t="s">
        <v>83</v>
      </c>
      <c r="D71" s="158">
        <v>78</v>
      </c>
      <c r="E71" s="166">
        <v>92</v>
      </c>
      <c r="F71" s="166">
        <v>90</v>
      </c>
      <c r="G71" s="166">
        <v>85</v>
      </c>
      <c r="H71" s="166">
        <v>90</v>
      </c>
      <c r="I71" s="166">
        <v>90</v>
      </c>
      <c r="J71" s="166">
        <v>85</v>
      </c>
      <c r="K71" s="166">
        <v>90</v>
      </c>
      <c r="L71" s="102"/>
      <c r="M71" s="102"/>
      <c r="N71" s="102"/>
      <c r="O71" s="103">
        <f t="shared" ref="O71:O72" si="3">((D71*$D$68+E71*$E$68+F71*$F$68+G71*$G$68+H71*$H$68+I71*$I$68+J71*$J$68+K71*$K$68+$L$68*L71+$M$68*M71+$N$68*N71)/$O$68)*0.9</f>
        <v>79</v>
      </c>
      <c r="P71" s="103">
        <v>3</v>
      </c>
      <c r="Q71" s="104">
        <f t="shared" ref="Q71:Q74" si="4">P71*0.1</f>
        <v>0.30000000000000004</v>
      </c>
      <c r="R71" s="104">
        <f t="shared" ref="R71:R74" si="5">O71+Q71</f>
        <v>79.3</v>
      </c>
    </row>
    <row r="72" spans="1:18" s="1" customFormat="1" ht="18.75" x14ac:dyDescent="0.3">
      <c r="A72" s="7"/>
      <c r="B72" s="53">
        <v>3</v>
      </c>
      <c r="C72" s="86" t="s">
        <v>290</v>
      </c>
      <c r="D72" s="151">
        <v>82</v>
      </c>
      <c r="E72" s="152">
        <v>90</v>
      </c>
      <c r="F72" s="152">
        <v>78</v>
      </c>
      <c r="G72" s="152">
        <v>85</v>
      </c>
      <c r="H72" s="152">
        <v>85</v>
      </c>
      <c r="I72" s="152">
        <v>74</v>
      </c>
      <c r="J72" s="152">
        <v>78</v>
      </c>
      <c r="K72" s="152">
        <v>85</v>
      </c>
      <c r="L72" s="55"/>
      <c r="M72" s="55"/>
      <c r="N72" s="55"/>
      <c r="O72" s="56">
        <f t="shared" si="3"/>
        <v>73.550000000000011</v>
      </c>
      <c r="P72" s="56">
        <v>10</v>
      </c>
      <c r="Q72" s="57">
        <f t="shared" si="4"/>
        <v>1</v>
      </c>
      <c r="R72" s="57">
        <f t="shared" si="5"/>
        <v>74.550000000000011</v>
      </c>
    </row>
    <row r="73" spans="1:18" s="1" customFormat="1" ht="18.75" x14ac:dyDescent="0.3">
      <c r="A73" s="7"/>
      <c r="B73" s="49">
        <v>4</v>
      </c>
      <c r="C73" s="71" t="s">
        <v>84</v>
      </c>
      <c r="D73" s="150">
        <v>74</v>
      </c>
      <c r="E73" s="156">
        <v>76</v>
      </c>
      <c r="F73" s="156">
        <v>78</v>
      </c>
      <c r="G73" s="156">
        <v>78</v>
      </c>
      <c r="H73" s="156">
        <v>80</v>
      </c>
      <c r="I73" s="156">
        <v>76</v>
      </c>
      <c r="J73" s="156">
        <v>80</v>
      </c>
      <c r="K73" s="156">
        <v>80</v>
      </c>
      <c r="L73" s="50"/>
      <c r="M73" s="50"/>
      <c r="N73" s="50"/>
      <c r="O73" s="51">
        <f t="shared" ref="O73:O74" si="6">((D73*$D$68+E73*$E$68+F73*$F$68+G73*$G$68+H73*$H$68+I73*$I$68+J73*$J$68+K73*$K$68+$L$68*L73+$M$68*M73+$N$68*N73)/$O$68)*0.9</f>
        <v>70.5</v>
      </c>
      <c r="P73" s="51"/>
      <c r="Q73" s="52">
        <f t="shared" si="4"/>
        <v>0</v>
      </c>
      <c r="R73" s="52">
        <f t="shared" si="5"/>
        <v>70.5</v>
      </c>
    </row>
    <row r="74" spans="1:18" s="1" customFormat="1" ht="18.75" x14ac:dyDescent="0.3">
      <c r="B74" s="49">
        <v>5</v>
      </c>
      <c r="C74" s="71" t="s">
        <v>86</v>
      </c>
      <c r="D74" s="150">
        <v>76</v>
      </c>
      <c r="E74" s="156">
        <v>80</v>
      </c>
      <c r="F74" s="156">
        <v>78</v>
      </c>
      <c r="G74" s="156">
        <v>74</v>
      </c>
      <c r="H74" s="156">
        <v>80</v>
      </c>
      <c r="I74" s="156">
        <v>78</v>
      </c>
      <c r="J74" s="156">
        <v>76</v>
      </c>
      <c r="K74" s="156">
        <v>78</v>
      </c>
      <c r="L74" s="50"/>
      <c r="M74" s="50"/>
      <c r="N74" s="50"/>
      <c r="O74" s="51">
        <f t="shared" si="6"/>
        <v>69.599999999999994</v>
      </c>
      <c r="P74" s="157"/>
      <c r="Q74" s="52">
        <f t="shared" si="4"/>
        <v>0</v>
      </c>
      <c r="R74" s="52">
        <f t="shared" si="5"/>
        <v>69.599999999999994</v>
      </c>
    </row>
    <row r="75" spans="1:18" s="1" customFormat="1" ht="15.75" x14ac:dyDescent="0.25">
      <c r="A75" s="269"/>
      <c r="B75" s="269"/>
      <c r="C75" s="269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69"/>
      <c r="Q75" s="269"/>
      <c r="R75" s="269"/>
    </row>
    <row r="76" spans="1:18" s="1" customFormat="1" ht="15.75" x14ac:dyDescent="0.25">
      <c r="A76" s="87"/>
      <c r="B76" s="87"/>
      <c r="C76" s="87"/>
      <c r="D76" s="87"/>
      <c r="E76" s="87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s="1" customFormat="1" ht="15.75" x14ac:dyDescent="0.25">
      <c r="A77" s="256" t="s">
        <v>156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6"/>
      <c r="P77" s="256"/>
      <c r="Q77" s="256"/>
      <c r="R77" s="256"/>
    </row>
    <row r="78" spans="1:18" s="1" customFormat="1" ht="15.75" x14ac:dyDescent="0.25">
      <c r="A78" s="148"/>
      <c r="B78" s="148"/>
      <c r="C78" s="148"/>
      <c r="D78" s="148"/>
      <c r="E78" s="148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</row>
    <row r="79" spans="1:18" s="1" customFormat="1" ht="15.75" x14ac:dyDescent="0.25">
      <c r="A79" s="148" t="s">
        <v>9</v>
      </c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</row>
    <row r="80" spans="1:18" s="1" customFormat="1" ht="15.75" x14ac:dyDescent="0.25">
      <c r="A80" s="182" t="s">
        <v>108</v>
      </c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</row>
    <row r="81" spans="1:18" s="1" customFormat="1" ht="15.75" x14ac:dyDescent="0.25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</row>
    <row r="82" spans="1:18" s="1" customFormat="1" ht="15.75" x14ac:dyDescent="0.25">
      <c r="A82" s="182" t="s">
        <v>109</v>
      </c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</row>
    <row r="83" spans="1:18" ht="15.75" x14ac:dyDescent="0.25">
      <c r="A83" s="183"/>
      <c r="B83" s="183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</row>
    <row r="84" spans="1:18" ht="15.75" x14ac:dyDescent="0.25">
      <c r="A84" s="183" t="s">
        <v>125</v>
      </c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</row>
    <row r="93" spans="1:18" s="1" customFormat="1" x14ac:dyDescent="0.25"/>
    <row r="94" spans="1:18" s="1" customFormat="1" ht="15.75" x14ac:dyDescent="0.25">
      <c r="A94" s="245" t="s">
        <v>0</v>
      </c>
      <c r="B94" s="245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245"/>
      <c r="N94" s="245"/>
      <c r="O94" s="245"/>
      <c r="P94" s="245"/>
      <c r="Q94" s="245"/>
      <c r="R94" s="245"/>
    </row>
    <row r="95" spans="1:18" s="1" customFormat="1" ht="15.75" x14ac:dyDescent="0.25">
      <c r="A95" s="245" t="s">
        <v>1</v>
      </c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</row>
    <row r="96" spans="1:18" s="1" customFormat="1" ht="15.75" x14ac:dyDescent="0.25">
      <c r="A96" s="246" t="s">
        <v>56</v>
      </c>
      <c r="B96" s="246"/>
      <c r="C96" s="246"/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</row>
    <row r="97" spans="1:18" s="1" customFormat="1" ht="15.75" x14ac:dyDescent="0.25">
      <c r="A97" s="247" t="s">
        <v>310</v>
      </c>
      <c r="B97" s="247"/>
      <c r="C97" s="247"/>
      <c r="D97" s="247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</row>
    <row r="98" spans="1:18" s="1" customFormat="1" ht="15.75" x14ac:dyDescent="0.25">
      <c r="A98" s="247" t="s">
        <v>112</v>
      </c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</row>
    <row r="99" spans="1:18" s="1" customFormat="1" ht="16.5" customHeight="1" x14ac:dyDescent="0.25">
      <c r="A99" s="259" t="s">
        <v>2</v>
      </c>
      <c r="B99" s="259"/>
      <c r="C99" s="259"/>
      <c r="D99" s="259"/>
      <c r="E99" s="259"/>
      <c r="F99" s="259"/>
      <c r="G99" s="259"/>
      <c r="H99" s="259"/>
      <c r="I99" s="259"/>
      <c r="J99" s="259"/>
      <c r="K99" s="259"/>
      <c r="L99" s="259"/>
      <c r="M99" s="259"/>
      <c r="N99" s="259"/>
      <c r="O99" s="259"/>
      <c r="P99" s="92"/>
    </row>
    <row r="100" spans="1:18" s="1" customFormat="1" ht="130.5" customHeight="1" x14ac:dyDescent="0.25">
      <c r="A100" s="24"/>
      <c r="B100" s="248" t="s">
        <v>124</v>
      </c>
      <c r="C100" s="260"/>
      <c r="D100" s="260"/>
      <c r="E100" s="260"/>
      <c r="F100" s="260"/>
      <c r="G100" s="260"/>
      <c r="H100" s="260"/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</row>
    <row r="101" spans="1:18" s="1" customFormat="1" ht="18.75" x14ac:dyDescent="0.3">
      <c r="A101" s="22"/>
      <c r="B101" s="237" t="s">
        <v>11</v>
      </c>
      <c r="C101" s="237"/>
      <c r="D101" s="237"/>
      <c r="E101" s="237"/>
      <c r="F101" s="237"/>
      <c r="G101" s="237"/>
      <c r="H101" s="237"/>
      <c r="I101" s="237"/>
      <c r="J101" s="237"/>
      <c r="K101" s="237"/>
      <c r="L101" s="238" t="s">
        <v>126</v>
      </c>
      <c r="M101" s="238"/>
      <c r="N101" s="238"/>
      <c r="O101" s="43" t="s">
        <v>12</v>
      </c>
      <c r="P101" s="238" t="s">
        <v>127</v>
      </c>
      <c r="Q101" s="238"/>
      <c r="R101" s="238"/>
    </row>
    <row r="102" spans="1:18" s="1" customFormat="1" ht="18.75" x14ac:dyDescent="0.3">
      <c r="A102" s="22"/>
      <c r="B102" s="239" t="s">
        <v>20</v>
      </c>
      <c r="C102" s="239"/>
      <c r="D102" s="239"/>
      <c r="E102" s="239"/>
      <c r="F102" s="239"/>
      <c r="G102" s="239"/>
      <c r="H102" s="239"/>
      <c r="I102" s="242">
        <v>4</v>
      </c>
      <c r="J102" s="242"/>
      <c r="K102" s="44" t="s">
        <v>19</v>
      </c>
      <c r="L102" s="47"/>
      <c r="M102" s="243" t="s">
        <v>13</v>
      </c>
      <c r="N102" s="243"/>
      <c r="O102" s="243"/>
      <c r="P102" s="244" t="s">
        <v>14</v>
      </c>
      <c r="Q102" s="244"/>
      <c r="R102" s="244"/>
    </row>
    <row r="103" spans="1:18" s="1" customFormat="1" ht="18.75" x14ac:dyDescent="0.3">
      <c r="A103" s="22"/>
      <c r="B103" s="237" t="s">
        <v>16</v>
      </c>
      <c r="C103" s="237"/>
      <c r="D103" s="238" t="s">
        <v>27</v>
      </c>
      <c r="E103" s="238"/>
      <c r="F103" s="238"/>
      <c r="G103" s="238"/>
      <c r="H103" s="238"/>
      <c r="I103" s="238"/>
      <c r="J103" s="238"/>
      <c r="K103" s="238"/>
      <c r="L103" s="238"/>
      <c r="M103" s="238"/>
      <c r="N103" s="238"/>
      <c r="O103" s="238"/>
      <c r="P103" s="238"/>
      <c r="Q103" s="238"/>
      <c r="R103" s="238"/>
    </row>
    <row r="104" spans="1:18" s="1" customFormat="1" ht="18.75" x14ac:dyDescent="0.3">
      <c r="A104" s="22"/>
      <c r="B104" s="239" t="s">
        <v>15</v>
      </c>
      <c r="C104" s="239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</row>
    <row r="105" spans="1:18" s="1" customFormat="1" ht="15.75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</row>
    <row r="106" spans="1:18" s="1" customFormat="1" ht="15.75" x14ac:dyDescent="0.25">
      <c r="A106" s="36"/>
      <c r="B106" s="240" t="s">
        <v>22</v>
      </c>
      <c r="C106" s="240"/>
      <c r="D106" s="240"/>
      <c r="E106" s="240"/>
      <c r="F106" s="240"/>
      <c r="G106" s="240"/>
      <c r="H106" s="240"/>
      <c r="I106" s="240"/>
      <c r="J106" s="240"/>
      <c r="K106" s="240"/>
      <c r="L106" s="240"/>
      <c r="M106" s="240"/>
      <c r="N106" s="240"/>
      <c r="O106" s="240"/>
      <c r="P106" s="240"/>
      <c r="Q106" s="241"/>
      <c r="R106" s="21">
        <v>7</v>
      </c>
    </row>
    <row r="107" spans="1:18" s="1" customFormat="1" ht="15.75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</row>
    <row r="108" spans="1:18" s="1" customFormat="1" ht="16.5" customHeight="1" x14ac:dyDescent="0.25">
      <c r="A108" s="4"/>
      <c r="B108" s="4"/>
      <c r="C108" s="4"/>
      <c r="D108" s="234" t="s">
        <v>6</v>
      </c>
      <c r="E108" s="235"/>
      <c r="F108" s="235"/>
      <c r="G108" s="235"/>
      <c r="H108" s="235"/>
      <c r="I108" s="235"/>
      <c r="J108" s="235"/>
      <c r="K108" s="235"/>
      <c r="L108" s="235"/>
      <c r="M108" s="235"/>
      <c r="N108" s="236"/>
      <c r="O108" s="8"/>
      <c r="P108" s="240" t="s">
        <v>23</v>
      </c>
      <c r="Q108" s="241"/>
      <c r="R108" s="21">
        <f>IF($R$63=2,1,ROUNDDOWN(R106*0.4,0))</f>
        <v>2</v>
      </c>
    </row>
    <row r="109" spans="1:18" s="1" customFormat="1" ht="144.75" x14ac:dyDescent="0.25">
      <c r="A109" s="5"/>
      <c r="B109" s="91"/>
      <c r="C109" s="90" t="s">
        <v>119</v>
      </c>
      <c r="D109" s="40" t="s">
        <v>25</v>
      </c>
      <c r="E109" s="40" t="s">
        <v>88</v>
      </c>
      <c r="F109" s="40" t="s">
        <v>250</v>
      </c>
      <c r="G109" s="40" t="s">
        <v>256</v>
      </c>
      <c r="H109" s="40" t="s">
        <v>257</v>
      </c>
      <c r="I109" s="40" t="s">
        <v>258</v>
      </c>
      <c r="J109" s="40" t="s">
        <v>259</v>
      </c>
      <c r="K109" s="40" t="s">
        <v>260</v>
      </c>
      <c r="L109" s="45"/>
      <c r="M109" s="14"/>
      <c r="N109" s="15"/>
      <c r="O109" s="12"/>
      <c r="P109" s="12"/>
    </row>
    <row r="110" spans="1:18" s="1" customFormat="1" x14ac:dyDescent="0.25">
      <c r="A110" s="5"/>
      <c r="B110" s="251"/>
      <c r="C110" s="251"/>
      <c r="D110" s="234" t="s">
        <v>7</v>
      </c>
      <c r="E110" s="235"/>
      <c r="F110" s="235"/>
      <c r="G110" s="235"/>
      <c r="H110" s="235"/>
      <c r="I110" s="235"/>
      <c r="J110" s="235"/>
      <c r="K110" s="235"/>
      <c r="L110" s="235"/>
      <c r="M110" s="235"/>
      <c r="N110" s="236"/>
      <c r="O110" s="13" t="s">
        <v>8</v>
      </c>
      <c r="P110" s="30"/>
    </row>
    <row r="111" spans="1:18" s="1" customFormat="1" x14ac:dyDescent="0.25">
      <c r="A111" s="5"/>
      <c r="B111" s="252"/>
      <c r="C111" s="252"/>
      <c r="D111" s="11">
        <v>1</v>
      </c>
      <c r="E111" s="6">
        <v>1</v>
      </c>
      <c r="F111" s="6">
        <v>1</v>
      </c>
      <c r="G111" s="6">
        <v>3</v>
      </c>
      <c r="H111" s="6">
        <v>3</v>
      </c>
      <c r="I111" s="6">
        <v>3</v>
      </c>
      <c r="J111" s="6">
        <v>3</v>
      </c>
      <c r="K111" s="6">
        <v>3</v>
      </c>
      <c r="L111" s="6"/>
      <c r="M111" s="6"/>
      <c r="N111" s="6"/>
      <c r="O111" s="16">
        <f>SUM(D$68:N$68)</f>
        <v>18</v>
      </c>
      <c r="P111" s="29"/>
    </row>
    <row r="112" spans="1:18" s="1" customFormat="1" ht="48" x14ac:dyDescent="0.25">
      <c r="A112" s="17"/>
      <c r="B112" s="20" t="s">
        <v>3</v>
      </c>
      <c r="C112" s="20" t="s">
        <v>4</v>
      </c>
      <c r="D112" s="253" t="s">
        <v>5</v>
      </c>
      <c r="E112" s="254"/>
      <c r="F112" s="254"/>
      <c r="G112" s="254"/>
      <c r="H112" s="254"/>
      <c r="I112" s="254"/>
      <c r="J112" s="254"/>
      <c r="K112" s="254"/>
      <c r="L112" s="254"/>
      <c r="M112" s="254"/>
      <c r="N112" s="255"/>
      <c r="O112" s="28" t="s">
        <v>17</v>
      </c>
      <c r="P112" s="28" t="s">
        <v>21</v>
      </c>
      <c r="Q112" s="28" t="s">
        <v>18</v>
      </c>
      <c r="R112" s="28" t="s">
        <v>10</v>
      </c>
    </row>
    <row r="113" spans="1:18" s="1" customFormat="1" ht="18.75" x14ac:dyDescent="0.3">
      <c r="A113" s="7"/>
      <c r="B113" s="106">
        <v>1</v>
      </c>
      <c r="C113" s="71" t="s">
        <v>80</v>
      </c>
      <c r="D113" s="156">
        <v>82</v>
      </c>
      <c r="E113" s="150">
        <v>92</v>
      </c>
      <c r="F113" s="150">
        <v>90</v>
      </c>
      <c r="G113" s="150">
        <v>90</v>
      </c>
      <c r="H113" s="150">
        <v>90</v>
      </c>
      <c r="I113" s="150">
        <v>90</v>
      </c>
      <c r="J113" s="150">
        <v>90</v>
      </c>
      <c r="K113" s="156">
        <v>90</v>
      </c>
      <c r="L113" s="50"/>
      <c r="M113" s="50"/>
      <c r="N113" s="65"/>
      <c r="O113" s="51">
        <f>((D113*$D$111+E113*$E$111+F113*$F$111+G113*$G$111+H113*$H$111+I113*$I$111+J113*$J$111+K113*$K$111+$L$111*L113+$M$111*M113+$N$111*N113)/$O$111)*0.9</f>
        <v>80.7</v>
      </c>
      <c r="P113" s="51">
        <v>6</v>
      </c>
      <c r="Q113" s="52">
        <f>P113*0.1</f>
        <v>0.60000000000000009</v>
      </c>
      <c r="R113" s="52">
        <f>O113+Q113</f>
        <v>81.3</v>
      </c>
    </row>
    <row r="114" spans="1:18" s="1" customFormat="1" ht="19.5" thickBot="1" x14ac:dyDescent="0.35">
      <c r="A114" s="7"/>
      <c r="B114" s="109">
        <v>2</v>
      </c>
      <c r="C114" s="101" t="s">
        <v>261</v>
      </c>
      <c r="D114" s="166">
        <v>82</v>
      </c>
      <c r="E114" s="158">
        <v>91</v>
      </c>
      <c r="F114" s="158">
        <v>90</v>
      </c>
      <c r="G114" s="158">
        <v>90</v>
      </c>
      <c r="H114" s="158">
        <v>90</v>
      </c>
      <c r="I114" s="158">
        <v>80</v>
      </c>
      <c r="J114" s="158">
        <v>84</v>
      </c>
      <c r="K114" s="166">
        <v>76</v>
      </c>
      <c r="L114" s="102"/>
      <c r="M114" s="102"/>
      <c r="N114" s="102"/>
      <c r="O114" s="103">
        <f t="shared" ref="O114:O119" si="7">((D114*$D$111+E114*$E$111+F114*$F$111+G114*$G$111+H114*$H$111+I114*$I$111+J114*$J$111+K114*$K$111+$L$111*L114+$M$111*M114+$N$111*N114)/$O$111)*0.9</f>
        <v>76.150000000000006</v>
      </c>
      <c r="P114" s="103"/>
      <c r="Q114" s="104">
        <f t="shared" ref="Q114:Q119" si="8">P114*0.1</f>
        <v>0</v>
      </c>
      <c r="R114" s="104">
        <f t="shared" ref="R114:R119" si="9">O114+Q114</f>
        <v>76.150000000000006</v>
      </c>
    </row>
    <row r="115" spans="1:18" s="1" customFormat="1" ht="18.75" x14ac:dyDescent="0.3">
      <c r="A115" s="7"/>
      <c r="B115" s="53">
        <v>3</v>
      </c>
      <c r="C115" s="86" t="s">
        <v>82</v>
      </c>
      <c r="D115" s="164">
        <v>91</v>
      </c>
      <c r="E115" s="151">
        <v>96</v>
      </c>
      <c r="F115" s="151">
        <v>75</v>
      </c>
      <c r="G115" s="151">
        <v>74</v>
      </c>
      <c r="H115" s="151">
        <v>75</v>
      </c>
      <c r="I115" s="151">
        <v>100</v>
      </c>
      <c r="J115" s="151">
        <v>80</v>
      </c>
      <c r="K115" s="164">
        <v>75</v>
      </c>
      <c r="L115" s="55"/>
      <c r="M115" s="55"/>
      <c r="N115" s="55"/>
      <c r="O115" s="56">
        <f t="shared" si="7"/>
        <v>73.7</v>
      </c>
      <c r="P115" s="56">
        <v>8</v>
      </c>
      <c r="Q115" s="57">
        <f t="shared" si="8"/>
        <v>0.8</v>
      </c>
      <c r="R115" s="57">
        <f t="shared" si="9"/>
        <v>74.5</v>
      </c>
    </row>
    <row r="116" spans="1:18" s="1" customFormat="1" ht="18.75" x14ac:dyDescent="0.3">
      <c r="A116" s="7"/>
      <c r="B116" s="49">
        <v>4</v>
      </c>
      <c r="C116" s="71" t="s">
        <v>262</v>
      </c>
      <c r="D116" s="156">
        <v>74</v>
      </c>
      <c r="E116" s="150">
        <v>85</v>
      </c>
      <c r="F116" s="150">
        <v>60</v>
      </c>
      <c r="G116" s="150">
        <v>60</v>
      </c>
      <c r="H116" s="150">
        <v>60</v>
      </c>
      <c r="I116" s="150">
        <v>75</v>
      </c>
      <c r="J116" s="150">
        <v>82</v>
      </c>
      <c r="K116" s="156">
        <v>84</v>
      </c>
      <c r="L116" s="50"/>
      <c r="M116" s="50"/>
      <c r="N116" s="50"/>
      <c r="O116" s="51">
        <f t="shared" si="7"/>
        <v>65.099999999999994</v>
      </c>
      <c r="P116" s="51">
        <v>3</v>
      </c>
      <c r="Q116" s="52">
        <f t="shared" si="8"/>
        <v>0.30000000000000004</v>
      </c>
      <c r="R116" s="52">
        <f t="shared" si="9"/>
        <v>65.399999999999991</v>
      </c>
    </row>
    <row r="117" spans="1:18" s="1" customFormat="1" ht="18.75" x14ac:dyDescent="0.3">
      <c r="A117" s="7"/>
      <c r="B117" s="49">
        <v>5</v>
      </c>
      <c r="C117" s="71" t="s">
        <v>81</v>
      </c>
      <c r="D117" s="156">
        <v>74</v>
      </c>
      <c r="E117" s="150">
        <v>74</v>
      </c>
      <c r="F117" s="150">
        <v>60</v>
      </c>
      <c r="G117" s="150">
        <v>60</v>
      </c>
      <c r="H117" s="150">
        <v>60</v>
      </c>
      <c r="I117" s="150">
        <v>74</v>
      </c>
      <c r="J117" s="150">
        <v>70</v>
      </c>
      <c r="K117" s="156">
        <v>68</v>
      </c>
      <c r="L117" s="50"/>
      <c r="M117" s="50"/>
      <c r="N117" s="50"/>
      <c r="O117" s="51">
        <f t="shared" si="7"/>
        <v>60.199999999999996</v>
      </c>
      <c r="P117" s="51"/>
      <c r="Q117" s="52">
        <f t="shared" si="8"/>
        <v>0</v>
      </c>
      <c r="R117" s="52">
        <f t="shared" si="9"/>
        <v>60.199999999999996</v>
      </c>
    </row>
    <row r="118" spans="1:18" s="1" customFormat="1" ht="18.75" x14ac:dyDescent="0.3">
      <c r="A118" s="7"/>
      <c r="B118" s="49">
        <v>6</v>
      </c>
      <c r="C118" s="71" t="s">
        <v>263</v>
      </c>
      <c r="D118" s="156">
        <v>60</v>
      </c>
      <c r="E118" s="150">
        <v>60</v>
      </c>
      <c r="F118" s="150">
        <v>60</v>
      </c>
      <c r="G118" s="150">
        <v>60</v>
      </c>
      <c r="H118" s="150">
        <v>60</v>
      </c>
      <c r="I118" s="150">
        <v>60</v>
      </c>
      <c r="J118" s="150">
        <v>65</v>
      </c>
      <c r="K118" s="156">
        <v>70</v>
      </c>
      <c r="L118" s="50"/>
      <c r="M118" s="50"/>
      <c r="N118" s="50"/>
      <c r="O118" s="51">
        <f t="shared" si="7"/>
        <v>56.25</v>
      </c>
      <c r="P118" s="51"/>
      <c r="Q118" s="52">
        <f t="shared" si="8"/>
        <v>0</v>
      </c>
      <c r="R118" s="52">
        <f t="shared" si="9"/>
        <v>56.25</v>
      </c>
    </row>
    <row r="119" spans="1:18" s="1" customFormat="1" ht="18.75" x14ac:dyDescent="0.3">
      <c r="A119" s="7"/>
      <c r="B119" s="49">
        <v>7</v>
      </c>
      <c r="C119" s="71" t="s">
        <v>264</v>
      </c>
      <c r="D119" s="156">
        <v>60</v>
      </c>
      <c r="E119" s="150">
        <v>62</v>
      </c>
      <c r="F119" s="150">
        <v>60</v>
      </c>
      <c r="G119" s="150">
        <v>60</v>
      </c>
      <c r="H119" s="150">
        <v>60</v>
      </c>
      <c r="I119" s="150">
        <v>60</v>
      </c>
      <c r="J119" s="150">
        <v>64</v>
      </c>
      <c r="K119" s="156">
        <v>68</v>
      </c>
      <c r="L119" s="50"/>
      <c r="M119" s="50"/>
      <c r="N119" s="50"/>
      <c r="O119" s="51">
        <f t="shared" si="7"/>
        <v>55.900000000000006</v>
      </c>
      <c r="P119" s="51"/>
      <c r="Q119" s="52">
        <f t="shared" si="8"/>
        <v>0</v>
      </c>
      <c r="R119" s="52">
        <f t="shared" si="9"/>
        <v>55.900000000000006</v>
      </c>
    </row>
    <row r="120" spans="1:18" s="1" customFormat="1" ht="18.75" x14ac:dyDescent="0.3">
      <c r="C120" s="77"/>
      <c r="D120" s="97"/>
      <c r="E120" s="97"/>
      <c r="F120" s="97"/>
      <c r="G120" s="97"/>
      <c r="H120" s="97"/>
      <c r="I120" s="97"/>
      <c r="J120" s="97"/>
      <c r="O120" s="33"/>
      <c r="P120" s="35"/>
      <c r="Q120" s="32"/>
      <c r="R120" s="31"/>
    </row>
    <row r="121" spans="1:18" s="1" customFormat="1" ht="15.75" x14ac:dyDescent="0.25">
      <c r="A121" s="269"/>
      <c r="B121" s="269"/>
      <c r="C121" s="269"/>
      <c r="D121" s="269"/>
      <c r="E121" s="269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69"/>
      <c r="Q121" s="269"/>
      <c r="R121" s="269"/>
    </row>
    <row r="122" spans="1:18" s="1" customFormat="1" ht="15.75" x14ac:dyDescent="0.25">
      <c r="A122" s="87"/>
      <c r="B122" s="87"/>
      <c r="C122" s="87"/>
      <c r="D122" s="87"/>
      <c r="E122" s="87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s="1" customFormat="1" ht="15.75" x14ac:dyDescent="0.25">
      <c r="A123" s="256" t="s">
        <v>156</v>
      </c>
      <c r="B123" s="256"/>
      <c r="C123" s="256"/>
      <c r="D123" s="256"/>
      <c r="E123" s="256"/>
      <c r="F123" s="256"/>
      <c r="G123" s="256"/>
      <c r="H123" s="256"/>
      <c r="I123" s="256"/>
      <c r="J123" s="256"/>
      <c r="K123" s="256"/>
      <c r="L123" s="256"/>
      <c r="M123" s="256"/>
      <c r="N123" s="256"/>
      <c r="O123" s="256"/>
      <c r="P123" s="256"/>
      <c r="Q123" s="256"/>
      <c r="R123" s="256"/>
    </row>
    <row r="124" spans="1:18" s="1" customFormat="1" ht="15.75" x14ac:dyDescent="0.25">
      <c r="A124" s="148"/>
      <c r="B124" s="148"/>
      <c r="C124" s="148"/>
      <c r="D124" s="148"/>
      <c r="E124" s="148"/>
      <c r="F124" s="149"/>
      <c r="G124" s="149"/>
      <c r="H124" s="149"/>
      <c r="I124" s="149"/>
      <c r="J124" s="149"/>
      <c r="K124" s="149"/>
      <c r="L124" s="149"/>
      <c r="M124" s="149"/>
      <c r="N124" s="149"/>
      <c r="O124" s="149"/>
      <c r="P124" s="149"/>
      <c r="Q124" s="149"/>
      <c r="R124" s="149"/>
    </row>
    <row r="125" spans="1:18" s="1" customFormat="1" ht="15.75" x14ac:dyDescent="0.25">
      <c r="A125" s="148" t="s">
        <v>9</v>
      </c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</row>
    <row r="126" spans="1:18" s="1" customFormat="1" ht="15.75" x14ac:dyDescent="0.25">
      <c r="A126" s="182" t="s">
        <v>108</v>
      </c>
      <c r="B126" s="182"/>
      <c r="C126" s="182"/>
      <c r="D126" s="182"/>
      <c r="E126" s="182"/>
      <c r="F126" s="182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</row>
    <row r="127" spans="1:18" s="1" customFormat="1" ht="15.75" x14ac:dyDescent="0.25">
      <c r="A127" s="182"/>
      <c r="B127" s="182"/>
      <c r="C127" s="182"/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</row>
    <row r="128" spans="1:18" s="1" customFormat="1" ht="15.75" x14ac:dyDescent="0.25">
      <c r="A128" s="182" t="s">
        <v>109</v>
      </c>
      <c r="B128" s="182"/>
      <c r="C128" s="182"/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</row>
    <row r="129" spans="1:18" s="1" customFormat="1" ht="15.75" x14ac:dyDescent="0.25">
      <c r="A129" s="183"/>
      <c r="B129" s="183"/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</row>
    <row r="130" spans="1:18" s="1" customFormat="1" ht="15.75" x14ac:dyDescent="0.25">
      <c r="A130" s="183" t="s">
        <v>125</v>
      </c>
      <c r="B130" s="183"/>
      <c r="C130" s="183"/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</row>
    <row r="131" spans="1:18" s="1" customFormat="1" x14ac:dyDescent="0.25"/>
    <row r="135" spans="1:18" ht="15.75" x14ac:dyDescent="0.25">
      <c r="A135" s="245" t="s">
        <v>0</v>
      </c>
      <c r="B135" s="245"/>
      <c r="C135" s="245"/>
      <c r="D135" s="245"/>
      <c r="E135" s="245"/>
      <c r="F135" s="245"/>
      <c r="G135" s="245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5"/>
    </row>
    <row r="136" spans="1:18" ht="15.75" x14ac:dyDescent="0.25">
      <c r="A136" s="245" t="s">
        <v>1</v>
      </c>
      <c r="B136" s="245"/>
      <c r="C136" s="245"/>
      <c r="D136" s="245"/>
      <c r="E136" s="245"/>
      <c r="F136" s="245"/>
      <c r="G136" s="245"/>
      <c r="H136" s="245"/>
      <c r="I136" s="245"/>
      <c r="J136" s="245"/>
      <c r="K136" s="245"/>
      <c r="L136" s="245"/>
      <c r="M136" s="245"/>
      <c r="N136" s="245"/>
      <c r="O136" s="245"/>
      <c r="P136" s="245"/>
      <c r="Q136" s="245"/>
      <c r="R136" s="245"/>
    </row>
    <row r="137" spans="1:18" ht="15.75" x14ac:dyDescent="0.25">
      <c r="A137" s="246" t="s">
        <v>56</v>
      </c>
      <c r="B137" s="246"/>
      <c r="C137" s="246"/>
      <c r="D137" s="246"/>
      <c r="E137" s="246"/>
      <c r="F137" s="246"/>
      <c r="G137" s="246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</row>
    <row r="138" spans="1:18" ht="15.75" x14ac:dyDescent="0.25">
      <c r="A138" s="247" t="s">
        <v>311</v>
      </c>
      <c r="B138" s="247"/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247"/>
    </row>
    <row r="139" spans="1:18" ht="15.75" x14ac:dyDescent="0.25">
      <c r="A139" s="247" t="s">
        <v>112</v>
      </c>
      <c r="B139" s="247"/>
      <c r="C139" s="247"/>
      <c r="D139" s="247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  <c r="R139" s="247"/>
    </row>
    <row r="140" spans="1:18" ht="15.75" x14ac:dyDescent="0.25">
      <c r="A140" s="259" t="s">
        <v>2</v>
      </c>
      <c r="B140" s="259"/>
      <c r="C140" s="259"/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259"/>
      <c r="O140" s="259"/>
      <c r="P140" s="137"/>
    </row>
    <row r="141" spans="1:18" ht="130.5" customHeight="1" x14ac:dyDescent="0.25">
      <c r="A141" s="24"/>
      <c r="B141" s="248" t="s">
        <v>124</v>
      </c>
      <c r="C141" s="260"/>
      <c r="D141" s="260"/>
      <c r="E141" s="260"/>
      <c r="F141" s="260"/>
      <c r="G141" s="260"/>
      <c r="H141" s="260"/>
      <c r="I141" s="260"/>
      <c r="J141" s="260"/>
      <c r="K141" s="260"/>
      <c r="L141" s="260"/>
      <c r="M141" s="260"/>
      <c r="N141" s="260"/>
      <c r="O141" s="260"/>
      <c r="P141" s="260"/>
      <c r="Q141" s="260"/>
      <c r="R141" s="260"/>
    </row>
    <row r="142" spans="1:18" ht="18.75" x14ac:dyDescent="0.3">
      <c r="A142" s="22"/>
      <c r="B142" s="237" t="s">
        <v>11</v>
      </c>
      <c r="C142" s="237"/>
      <c r="D142" s="237"/>
      <c r="E142" s="237"/>
      <c r="F142" s="237"/>
      <c r="G142" s="237"/>
      <c r="H142" s="237"/>
      <c r="I142" s="237"/>
      <c r="J142" s="237"/>
      <c r="K142" s="237"/>
      <c r="L142" s="238" t="s">
        <v>126</v>
      </c>
      <c r="M142" s="238"/>
      <c r="N142" s="238"/>
      <c r="O142" s="43" t="s">
        <v>12</v>
      </c>
      <c r="P142" s="238" t="s">
        <v>127</v>
      </c>
      <c r="Q142" s="238"/>
      <c r="R142" s="238"/>
    </row>
    <row r="143" spans="1:18" ht="17.25" customHeight="1" x14ac:dyDescent="0.3">
      <c r="A143" s="22"/>
      <c r="B143" s="239" t="s">
        <v>20</v>
      </c>
      <c r="C143" s="239"/>
      <c r="D143" s="239"/>
      <c r="E143" s="239"/>
      <c r="F143" s="239"/>
      <c r="G143" s="239"/>
      <c r="H143" s="239"/>
      <c r="I143" s="242">
        <v>4</v>
      </c>
      <c r="J143" s="242"/>
      <c r="K143" s="44" t="s">
        <v>19</v>
      </c>
      <c r="L143" s="47"/>
      <c r="M143" s="243" t="s">
        <v>13</v>
      </c>
      <c r="N143" s="243"/>
      <c r="O143" s="243"/>
      <c r="P143" s="244" t="s">
        <v>14</v>
      </c>
      <c r="Q143" s="244"/>
      <c r="R143" s="244"/>
    </row>
    <row r="144" spans="1:18" ht="18.75" x14ac:dyDescent="0.3">
      <c r="A144" s="22"/>
      <c r="B144" s="237" t="s">
        <v>16</v>
      </c>
      <c r="C144" s="237"/>
      <c r="D144" s="238" t="s">
        <v>27</v>
      </c>
      <c r="E144" s="238"/>
      <c r="F144" s="238"/>
      <c r="G144" s="238"/>
      <c r="H144" s="238"/>
      <c r="I144" s="238"/>
      <c r="J144" s="238"/>
      <c r="K144" s="238"/>
      <c r="L144" s="238"/>
      <c r="M144" s="238"/>
      <c r="N144" s="238"/>
      <c r="O144" s="238"/>
      <c r="P144" s="238"/>
      <c r="Q144" s="238"/>
      <c r="R144" s="238"/>
    </row>
    <row r="145" spans="1:18" ht="18.75" x14ac:dyDescent="0.3">
      <c r="A145" s="22"/>
      <c r="B145" s="239" t="s">
        <v>15</v>
      </c>
      <c r="C145" s="239"/>
      <c r="D145" s="258"/>
      <c r="E145" s="258"/>
      <c r="F145" s="258"/>
      <c r="G145" s="258"/>
      <c r="H145" s="258"/>
      <c r="I145" s="258"/>
      <c r="J145" s="258"/>
      <c r="K145" s="258"/>
      <c r="L145" s="258"/>
      <c r="M145" s="258"/>
      <c r="N145" s="258"/>
      <c r="O145" s="258"/>
      <c r="P145" s="258"/>
      <c r="Q145" s="258"/>
      <c r="R145" s="258"/>
    </row>
    <row r="146" spans="1:18" ht="15.75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</row>
    <row r="147" spans="1:18" ht="15.75" x14ac:dyDescent="0.25">
      <c r="A147" s="36"/>
      <c r="B147" s="240" t="s">
        <v>22</v>
      </c>
      <c r="C147" s="240"/>
      <c r="D147" s="240"/>
      <c r="E147" s="240"/>
      <c r="F147" s="240"/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1"/>
      <c r="R147" s="21">
        <v>3</v>
      </c>
    </row>
    <row r="148" spans="1:18" ht="15.75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</row>
    <row r="149" spans="1:18" ht="15.75" x14ac:dyDescent="0.25">
      <c r="A149" s="4"/>
      <c r="B149" s="4"/>
      <c r="C149" s="4"/>
      <c r="D149" s="234" t="s">
        <v>6</v>
      </c>
      <c r="E149" s="235"/>
      <c r="F149" s="235"/>
      <c r="G149" s="235"/>
      <c r="H149" s="235"/>
      <c r="I149" s="235"/>
      <c r="J149" s="235"/>
      <c r="K149" s="235"/>
      <c r="L149" s="235"/>
      <c r="M149" s="235"/>
      <c r="N149" s="236"/>
      <c r="O149" s="8"/>
      <c r="P149" s="240" t="s">
        <v>23</v>
      </c>
      <c r="Q149" s="241"/>
      <c r="R149" s="21">
        <f>IF($R$63=2,1,ROUNDDOWN(R147*0.4,0))</f>
        <v>1</v>
      </c>
    </row>
    <row r="150" spans="1:18" ht="142.5" x14ac:dyDescent="0.25">
      <c r="A150" s="5"/>
      <c r="B150" s="134"/>
      <c r="C150" s="133" t="s">
        <v>265</v>
      </c>
      <c r="D150" s="40" t="s">
        <v>211</v>
      </c>
      <c r="E150" s="40" t="s">
        <v>269</v>
      </c>
      <c r="F150" s="40" t="s">
        <v>266</v>
      </c>
      <c r="G150" s="40" t="s">
        <v>267</v>
      </c>
      <c r="H150" s="40" t="s">
        <v>268</v>
      </c>
      <c r="I150" s="40" t="s">
        <v>270</v>
      </c>
      <c r="J150" s="40" t="s">
        <v>271</v>
      </c>
      <c r="K150" s="40"/>
      <c r="L150" s="45"/>
      <c r="M150" s="14"/>
      <c r="N150" s="15"/>
      <c r="O150" s="12"/>
      <c r="P150" s="12"/>
    </row>
    <row r="151" spans="1:18" x14ac:dyDescent="0.25">
      <c r="A151" s="5"/>
      <c r="B151" s="251"/>
      <c r="C151" s="251"/>
      <c r="D151" s="234" t="s">
        <v>7</v>
      </c>
      <c r="E151" s="235"/>
      <c r="F151" s="235"/>
      <c r="G151" s="235"/>
      <c r="H151" s="235"/>
      <c r="I151" s="235"/>
      <c r="J151" s="235"/>
      <c r="K151" s="235"/>
      <c r="L151" s="235"/>
      <c r="M151" s="235"/>
      <c r="N151" s="236"/>
      <c r="O151" s="13" t="s">
        <v>8</v>
      </c>
      <c r="P151" s="30"/>
    </row>
    <row r="152" spans="1:18" ht="18.75" customHeight="1" x14ac:dyDescent="0.25">
      <c r="A152" s="5"/>
      <c r="B152" s="252"/>
      <c r="C152" s="252"/>
      <c r="D152" s="11">
        <v>1</v>
      </c>
      <c r="E152" s="6">
        <v>1</v>
      </c>
      <c r="F152" s="6">
        <v>1</v>
      </c>
      <c r="G152" s="6">
        <v>1</v>
      </c>
      <c r="H152" s="6">
        <v>3</v>
      </c>
      <c r="I152" s="6">
        <v>3</v>
      </c>
      <c r="J152" s="6">
        <v>3</v>
      </c>
      <c r="K152" s="6"/>
      <c r="L152" s="6"/>
      <c r="M152" s="6"/>
      <c r="N152" s="6"/>
      <c r="O152" s="16">
        <f>SUM(D152:N152)</f>
        <v>13</v>
      </c>
      <c r="P152" s="29"/>
    </row>
    <row r="153" spans="1:18" ht="48" x14ac:dyDescent="0.25">
      <c r="A153" s="17"/>
      <c r="B153" s="144" t="s">
        <v>3</v>
      </c>
      <c r="C153" s="144" t="s">
        <v>4</v>
      </c>
      <c r="D153" s="253" t="s">
        <v>5</v>
      </c>
      <c r="E153" s="254"/>
      <c r="F153" s="254"/>
      <c r="G153" s="254"/>
      <c r="H153" s="254"/>
      <c r="I153" s="254"/>
      <c r="J153" s="254"/>
      <c r="K153" s="254"/>
      <c r="L153" s="254"/>
      <c r="M153" s="254"/>
      <c r="N153" s="255"/>
      <c r="O153" s="28" t="s">
        <v>17</v>
      </c>
      <c r="P153" s="28" t="s">
        <v>21</v>
      </c>
      <c r="Q153" s="28" t="s">
        <v>18</v>
      </c>
      <c r="R153" s="28" t="s">
        <v>10</v>
      </c>
    </row>
    <row r="154" spans="1:18" ht="19.5" thickBot="1" x14ac:dyDescent="0.35">
      <c r="A154" s="7"/>
      <c r="B154" s="126">
        <v>1</v>
      </c>
      <c r="C154" s="101" t="s">
        <v>272</v>
      </c>
      <c r="D154" s="180">
        <v>93</v>
      </c>
      <c r="E154" s="158">
        <v>99</v>
      </c>
      <c r="F154" s="158">
        <v>99</v>
      </c>
      <c r="G154" s="158">
        <v>90</v>
      </c>
      <c r="H154" s="158">
        <v>92</v>
      </c>
      <c r="I154" s="158">
        <v>92</v>
      </c>
      <c r="J154" s="158">
        <v>90</v>
      </c>
      <c r="K154" s="166"/>
      <c r="L154" s="102"/>
      <c r="M154" s="102"/>
      <c r="N154" s="122"/>
      <c r="O154" s="103">
        <f>((D154*$D$152+E154*$E$152+F154*$F$152+G154*$G$152+H154*$H$152+I154*$I$152+J154*$J$152+K154*$K$152+$L$152*L154+$M$152*M154+$N$152*N154)/$O$152)*0.9</f>
        <v>83.284615384615378</v>
      </c>
      <c r="P154" s="103"/>
      <c r="Q154" s="104">
        <f>P154*0.1</f>
        <v>0</v>
      </c>
      <c r="R154" s="104">
        <f>O154+Q154</f>
        <v>83.284615384615378</v>
      </c>
    </row>
    <row r="155" spans="1:18" ht="18.75" x14ac:dyDescent="0.3">
      <c r="A155" s="7"/>
      <c r="B155" s="53">
        <v>2</v>
      </c>
      <c r="C155" s="86" t="s">
        <v>273</v>
      </c>
      <c r="D155" s="151">
        <v>95</v>
      </c>
      <c r="E155" s="151">
        <v>96</v>
      </c>
      <c r="F155" s="151">
        <v>95</v>
      </c>
      <c r="G155" s="151">
        <v>90</v>
      </c>
      <c r="H155" s="151">
        <v>90</v>
      </c>
      <c r="I155" s="151">
        <v>90</v>
      </c>
      <c r="J155" s="151">
        <v>90</v>
      </c>
      <c r="K155" s="164"/>
      <c r="L155" s="55"/>
      <c r="M155" s="55"/>
      <c r="N155" s="55"/>
      <c r="O155" s="56">
        <f t="shared" ref="O155:O156" si="10">((D155*$D$152+E155*$E$152+F155*$F$152+G155*$G$152+H155*$H$152+I155*$I$152+J155*$J$152+K155*$K$152+$L$152*L155+$M$152*M155+$N$152*N155)/$O$152)*0.9</f>
        <v>82.107692307692304</v>
      </c>
      <c r="P155" s="56"/>
      <c r="Q155" s="57">
        <f t="shared" ref="Q155:Q156" si="11">P155*0.1</f>
        <v>0</v>
      </c>
      <c r="R155" s="57">
        <f t="shared" ref="R155:R156" si="12">O155+Q155</f>
        <v>82.107692307692304</v>
      </c>
    </row>
    <row r="156" spans="1:18" ht="18.75" x14ac:dyDescent="0.3">
      <c r="A156" s="7"/>
      <c r="B156" s="53">
        <v>3</v>
      </c>
      <c r="C156" s="86" t="s">
        <v>274</v>
      </c>
      <c r="D156" s="151">
        <v>74</v>
      </c>
      <c r="E156" s="151">
        <v>80</v>
      </c>
      <c r="F156" s="151">
        <v>77</v>
      </c>
      <c r="G156" s="151">
        <v>75</v>
      </c>
      <c r="H156" s="151">
        <v>76</v>
      </c>
      <c r="I156" s="151">
        <v>80</v>
      </c>
      <c r="J156" s="151">
        <v>75</v>
      </c>
      <c r="K156" s="164"/>
      <c r="L156" s="55"/>
      <c r="M156" s="55"/>
      <c r="N156" s="55"/>
      <c r="O156" s="51">
        <f t="shared" si="10"/>
        <v>69.161538461538456</v>
      </c>
      <c r="P156" s="56"/>
      <c r="Q156" s="57">
        <f t="shared" si="11"/>
        <v>0</v>
      </c>
      <c r="R156" s="57">
        <f t="shared" si="12"/>
        <v>69.161538461538456</v>
      </c>
    </row>
    <row r="157" spans="1:18" ht="18.75" hidden="1" x14ac:dyDescent="0.3">
      <c r="A157" s="7"/>
      <c r="B157" s="49"/>
      <c r="C157" s="71"/>
      <c r="D157" s="156"/>
      <c r="E157" s="150"/>
      <c r="F157" s="150"/>
      <c r="G157" s="150"/>
      <c r="H157" s="150"/>
      <c r="I157" s="150"/>
      <c r="J157" s="150"/>
      <c r="K157" s="156"/>
      <c r="L157" s="50"/>
      <c r="M157" s="50"/>
      <c r="N157" s="50"/>
      <c r="O157" s="56"/>
      <c r="P157" s="51"/>
      <c r="Q157" s="52"/>
      <c r="R157" s="52"/>
    </row>
    <row r="158" spans="1:18" ht="18.75" hidden="1" x14ac:dyDescent="0.3">
      <c r="A158" s="7"/>
      <c r="B158" s="49"/>
      <c r="C158" s="71"/>
      <c r="D158" s="156"/>
      <c r="E158" s="150"/>
      <c r="F158" s="150"/>
      <c r="G158" s="150"/>
      <c r="H158" s="150"/>
      <c r="I158" s="150"/>
      <c r="J158" s="150"/>
      <c r="K158" s="156"/>
      <c r="L158" s="50"/>
      <c r="M158" s="50"/>
      <c r="N158" s="50"/>
      <c r="O158" s="51"/>
      <c r="P158" s="51"/>
      <c r="Q158" s="52"/>
      <c r="R158" s="52"/>
    </row>
    <row r="159" spans="1:18" ht="18.75" hidden="1" x14ac:dyDescent="0.3">
      <c r="A159" s="7"/>
      <c r="B159" s="49"/>
      <c r="C159" s="71"/>
      <c r="D159" s="156"/>
      <c r="E159" s="150"/>
      <c r="F159" s="150"/>
      <c r="G159" s="150"/>
      <c r="H159" s="150"/>
      <c r="I159" s="150"/>
      <c r="J159" s="150"/>
      <c r="K159" s="156"/>
      <c r="L159" s="50"/>
      <c r="M159" s="50"/>
      <c r="N159" s="50"/>
      <c r="O159" s="51"/>
      <c r="P159" s="51"/>
      <c r="Q159" s="52"/>
      <c r="R159" s="52"/>
    </row>
    <row r="160" spans="1:18" ht="18.75" hidden="1" x14ac:dyDescent="0.3">
      <c r="A160" s="7"/>
      <c r="B160" s="49"/>
      <c r="C160" s="71"/>
      <c r="D160" s="156"/>
      <c r="E160" s="150"/>
      <c r="F160" s="150"/>
      <c r="G160" s="150"/>
      <c r="H160" s="150"/>
      <c r="I160" s="150"/>
      <c r="J160" s="150"/>
      <c r="K160" s="156"/>
      <c r="L160" s="50"/>
      <c r="M160" s="50"/>
      <c r="N160" s="50"/>
      <c r="O160" s="51"/>
      <c r="P160" s="51"/>
      <c r="Q160" s="52"/>
      <c r="R160" s="52"/>
    </row>
    <row r="161" spans="1:18" ht="18.75" x14ac:dyDescent="0.3">
      <c r="C161" s="77"/>
      <c r="D161" s="97"/>
      <c r="E161" s="97"/>
      <c r="F161" s="97"/>
      <c r="G161" s="97"/>
      <c r="H161" s="97"/>
      <c r="I161" s="97"/>
      <c r="J161" s="97"/>
      <c r="O161" s="33"/>
      <c r="P161" s="35"/>
      <c r="Q161" s="32"/>
      <c r="R161" s="31"/>
    </row>
    <row r="162" spans="1:18" ht="15.75" x14ac:dyDescent="0.25">
      <c r="A162" s="269"/>
      <c r="B162" s="269"/>
      <c r="C162" s="269"/>
      <c r="D162" s="269"/>
      <c r="E162" s="269"/>
      <c r="F162" s="269"/>
      <c r="G162" s="269"/>
      <c r="H162" s="269"/>
      <c r="I162" s="269"/>
      <c r="J162" s="269"/>
      <c r="K162" s="269"/>
      <c r="L162" s="269"/>
      <c r="M162" s="269"/>
      <c r="N162" s="269"/>
      <c r="O162" s="269"/>
      <c r="P162" s="269"/>
      <c r="Q162" s="269"/>
      <c r="R162" s="269"/>
    </row>
    <row r="163" spans="1:18" ht="15.75" x14ac:dyDescent="0.25">
      <c r="A163" s="132"/>
      <c r="B163" s="132"/>
      <c r="C163" s="132"/>
      <c r="D163" s="132"/>
      <c r="E163" s="13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5.75" x14ac:dyDescent="0.25">
      <c r="A164" s="256" t="s">
        <v>156</v>
      </c>
      <c r="B164" s="256"/>
      <c r="C164" s="256"/>
      <c r="D164" s="256"/>
      <c r="E164" s="256"/>
      <c r="F164" s="256"/>
      <c r="G164" s="256"/>
      <c r="H164" s="256"/>
      <c r="I164" s="256"/>
      <c r="J164" s="256"/>
      <c r="K164" s="256"/>
      <c r="L164" s="256"/>
      <c r="M164" s="256"/>
      <c r="N164" s="256"/>
      <c r="O164" s="256"/>
      <c r="P164" s="256"/>
      <c r="Q164" s="256"/>
      <c r="R164" s="256"/>
    </row>
    <row r="165" spans="1:18" ht="15.75" x14ac:dyDescent="0.25">
      <c r="A165" s="148"/>
      <c r="B165" s="148"/>
      <c r="C165" s="148"/>
      <c r="D165" s="148"/>
      <c r="E165" s="148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</row>
    <row r="166" spans="1:18" ht="15.75" x14ac:dyDescent="0.25">
      <c r="A166" s="148" t="s">
        <v>9</v>
      </c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</row>
    <row r="167" spans="1:18" ht="15.75" x14ac:dyDescent="0.25">
      <c r="A167" s="182" t="s">
        <v>108</v>
      </c>
      <c r="B167" s="182"/>
      <c r="C167" s="182"/>
      <c r="D167" s="182"/>
      <c r="E167" s="182"/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</row>
    <row r="168" spans="1:18" ht="15.75" x14ac:dyDescent="0.25">
      <c r="A168" s="182"/>
      <c r="B168" s="182"/>
      <c r="C168" s="182"/>
      <c r="D168" s="182"/>
      <c r="E168" s="182"/>
      <c r="F168" s="182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</row>
    <row r="169" spans="1:18" ht="15.75" x14ac:dyDescent="0.25">
      <c r="A169" s="182" t="s">
        <v>109</v>
      </c>
      <c r="B169" s="182"/>
      <c r="C169" s="182"/>
      <c r="D169" s="182"/>
      <c r="E169" s="182"/>
      <c r="F169" s="182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</row>
    <row r="170" spans="1:18" ht="15.75" x14ac:dyDescent="0.25">
      <c r="A170" s="183"/>
      <c r="B170" s="183"/>
      <c r="C170" s="183"/>
      <c r="D170" s="183"/>
      <c r="E170" s="183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</row>
    <row r="171" spans="1:18" ht="15.75" x14ac:dyDescent="0.25">
      <c r="A171" s="183" t="s">
        <v>125</v>
      </c>
      <c r="B171" s="183"/>
      <c r="C171" s="183"/>
      <c r="D171" s="183"/>
      <c r="E171" s="183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</row>
    <row r="172" spans="1:18" ht="15.75" x14ac:dyDescent="0.25">
      <c r="A172" s="88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</row>
    <row r="173" spans="1:18" ht="15.75" x14ac:dyDescent="0.25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</row>
    <row r="174" spans="1:18" ht="15.75" x14ac:dyDescent="0.25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</row>
    <row r="180" spans="1:18" s="1" customFormat="1" ht="15.75" x14ac:dyDescent="0.25">
      <c r="A180" s="245" t="s">
        <v>0</v>
      </c>
      <c r="B180" s="245"/>
      <c r="C180" s="245"/>
      <c r="D180" s="245"/>
      <c r="E180" s="245"/>
      <c r="F180" s="245"/>
      <c r="G180" s="245"/>
      <c r="H180" s="245"/>
      <c r="I180" s="245"/>
      <c r="J180" s="245"/>
      <c r="K180" s="245"/>
      <c r="L180" s="245"/>
      <c r="M180" s="245"/>
      <c r="N180" s="245"/>
      <c r="O180" s="245"/>
      <c r="P180" s="245"/>
      <c r="Q180" s="245"/>
      <c r="R180" s="245"/>
    </row>
    <row r="181" spans="1:18" s="1" customFormat="1" ht="15.75" x14ac:dyDescent="0.25">
      <c r="A181" s="245" t="s">
        <v>1</v>
      </c>
      <c r="B181" s="245"/>
      <c r="C181" s="245"/>
      <c r="D181" s="245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  <c r="R181" s="245"/>
    </row>
    <row r="182" spans="1:18" s="1" customFormat="1" ht="15.75" x14ac:dyDescent="0.25">
      <c r="A182" s="246" t="s">
        <v>56</v>
      </c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</row>
    <row r="183" spans="1:18" s="1" customFormat="1" ht="15.75" x14ac:dyDescent="0.25">
      <c r="A183" s="247" t="s">
        <v>312</v>
      </c>
      <c r="B183" s="247"/>
      <c r="C183" s="247"/>
      <c r="D183" s="247"/>
      <c r="E183" s="247"/>
      <c r="F183" s="247"/>
      <c r="G183" s="247"/>
      <c r="H183" s="247"/>
      <c r="I183" s="247"/>
      <c r="J183" s="247"/>
      <c r="K183" s="247"/>
      <c r="L183" s="247"/>
      <c r="M183" s="247"/>
      <c r="N183" s="247"/>
      <c r="O183" s="247"/>
      <c r="P183" s="247"/>
      <c r="Q183" s="247"/>
      <c r="R183" s="247"/>
    </row>
    <row r="184" spans="1:18" s="1" customFormat="1" ht="15.75" x14ac:dyDescent="0.25">
      <c r="A184" s="247" t="s">
        <v>112</v>
      </c>
      <c r="B184" s="247"/>
      <c r="C184" s="247"/>
      <c r="D184" s="247"/>
      <c r="E184" s="247"/>
      <c r="F184" s="247"/>
      <c r="G184" s="247"/>
      <c r="H184" s="247"/>
      <c r="I184" s="247"/>
      <c r="J184" s="247"/>
      <c r="K184" s="247"/>
      <c r="L184" s="247"/>
      <c r="M184" s="247"/>
      <c r="N184" s="247"/>
      <c r="O184" s="247"/>
      <c r="P184" s="247"/>
      <c r="Q184" s="247"/>
      <c r="R184" s="247"/>
    </row>
    <row r="185" spans="1:18" s="1" customFormat="1" ht="15.75" x14ac:dyDescent="0.25">
      <c r="A185" s="259" t="s">
        <v>2</v>
      </c>
      <c r="B185" s="259"/>
      <c r="C185" s="259"/>
      <c r="D185" s="259"/>
      <c r="E185" s="259"/>
      <c r="F185" s="259"/>
      <c r="G185" s="259"/>
      <c r="H185" s="259"/>
      <c r="I185" s="259"/>
      <c r="J185" s="259"/>
      <c r="K185" s="259"/>
      <c r="L185" s="259"/>
      <c r="M185" s="259"/>
      <c r="N185" s="259"/>
      <c r="O185" s="259"/>
      <c r="P185" s="61"/>
    </row>
    <row r="186" spans="1:18" s="1" customFormat="1" ht="131.25" customHeight="1" x14ac:dyDescent="0.25">
      <c r="A186" s="24"/>
      <c r="B186" s="248" t="s">
        <v>124</v>
      </c>
      <c r="C186" s="260"/>
      <c r="D186" s="260"/>
      <c r="E186" s="260"/>
      <c r="F186" s="260"/>
      <c r="G186" s="260"/>
      <c r="H186" s="260"/>
      <c r="I186" s="260"/>
      <c r="J186" s="260"/>
      <c r="K186" s="260"/>
      <c r="L186" s="260"/>
      <c r="M186" s="260"/>
      <c r="N186" s="260"/>
      <c r="O186" s="260"/>
      <c r="P186" s="260"/>
      <c r="Q186" s="260"/>
      <c r="R186" s="260"/>
    </row>
    <row r="187" spans="1:18" s="1" customFormat="1" ht="18.75" x14ac:dyDescent="0.3">
      <c r="A187" s="22"/>
      <c r="B187" s="237" t="s">
        <v>11</v>
      </c>
      <c r="C187" s="237"/>
      <c r="D187" s="237"/>
      <c r="E187" s="237"/>
      <c r="F187" s="237"/>
      <c r="G187" s="237"/>
      <c r="H187" s="237"/>
      <c r="I187" s="237"/>
      <c r="J187" s="237"/>
      <c r="K187" s="237"/>
      <c r="L187" s="238" t="s">
        <v>126</v>
      </c>
      <c r="M187" s="238"/>
      <c r="N187" s="238"/>
      <c r="O187" s="43" t="s">
        <v>12</v>
      </c>
      <c r="P187" s="238" t="s">
        <v>127</v>
      </c>
      <c r="Q187" s="238"/>
      <c r="R187" s="238"/>
    </row>
    <row r="188" spans="1:18" s="1" customFormat="1" ht="18.75" x14ac:dyDescent="0.3">
      <c r="A188" s="22"/>
      <c r="B188" s="239" t="s">
        <v>20</v>
      </c>
      <c r="C188" s="239"/>
      <c r="D188" s="239"/>
      <c r="E188" s="239"/>
      <c r="F188" s="239"/>
      <c r="G188" s="239"/>
      <c r="H188" s="239"/>
      <c r="I188" s="242">
        <v>4</v>
      </c>
      <c r="J188" s="242"/>
      <c r="K188" s="44" t="s">
        <v>19</v>
      </c>
      <c r="L188" s="44"/>
      <c r="M188" s="243" t="s">
        <v>13</v>
      </c>
      <c r="N188" s="243"/>
      <c r="O188" s="243"/>
      <c r="P188" s="244" t="s">
        <v>14</v>
      </c>
      <c r="Q188" s="244"/>
      <c r="R188" s="244"/>
    </row>
    <row r="189" spans="1:18" s="1" customFormat="1" ht="18.75" x14ac:dyDescent="0.3">
      <c r="A189" s="22"/>
      <c r="B189" s="237" t="s">
        <v>16</v>
      </c>
      <c r="C189" s="237"/>
      <c r="D189" s="238" t="s">
        <v>29</v>
      </c>
      <c r="E189" s="238"/>
      <c r="F189" s="238"/>
      <c r="G189" s="238"/>
      <c r="H189" s="238"/>
      <c r="I189" s="238"/>
      <c r="J189" s="238"/>
      <c r="K189" s="238"/>
      <c r="L189" s="238"/>
      <c r="M189" s="238"/>
      <c r="N189" s="238"/>
      <c r="O189" s="238"/>
      <c r="P189" s="238"/>
      <c r="Q189" s="238"/>
      <c r="R189" s="238"/>
    </row>
    <row r="190" spans="1:18" s="1" customFormat="1" ht="18.75" x14ac:dyDescent="0.3">
      <c r="A190" s="22"/>
      <c r="B190" s="239" t="s">
        <v>15</v>
      </c>
      <c r="C190" s="239"/>
      <c r="D190" s="258"/>
      <c r="E190" s="258"/>
      <c r="F190" s="258"/>
      <c r="G190" s="258"/>
      <c r="H190" s="258"/>
      <c r="I190" s="258"/>
      <c r="J190" s="258"/>
      <c r="K190" s="258"/>
      <c r="L190" s="258"/>
      <c r="M190" s="258"/>
      <c r="N190" s="258"/>
      <c r="O190" s="258"/>
      <c r="P190" s="258"/>
      <c r="Q190" s="258"/>
      <c r="R190" s="258"/>
    </row>
    <row r="191" spans="1:18" s="1" customFormat="1" ht="15.75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</row>
    <row r="192" spans="1:18" s="1" customFormat="1" ht="15.75" x14ac:dyDescent="0.25">
      <c r="A192" s="36"/>
      <c r="B192" s="240" t="s">
        <v>22</v>
      </c>
      <c r="C192" s="240"/>
      <c r="D192" s="240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241"/>
      <c r="R192" s="21">
        <v>15</v>
      </c>
    </row>
    <row r="193" spans="1:18" s="1" customFormat="1" ht="15.75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</row>
    <row r="194" spans="1:18" s="1" customFormat="1" ht="15.75" x14ac:dyDescent="0.25">
      <c r="A194" s="4"/>
      <c r="B194" s="4"/>
      <c r="C194" s="4"/>
      <c r="D194" s="234" t="s">
        <v>6</v>
      </c>
      <c r="E194" s="235"/>
      <c r="F194" s="235"/>
      <c r="G194" s="235"/>
      <c r="H194" s="235"/>
      <c r="I194" s="235"/>
      <c r="J194" s="235"/>
      <c r="K194" s="235"/>
      <c r="L194" s="235"/>
      <c r="M194" s="235"/>
      <c r="N194" s="236"/>
      <c r="O194" s="8"/>
      <c r="P194" s="240" t="s">
        <v>23</v>
      </c>
      <c r="Q194" s="241"/>
      <c r="R194" s="21">
        <f>IF($R$192=2,1,ROUNDDOWN(R192*0.4,0))</f>
        <v>6</v>
      </c>
    </row>
    <row r="195" spans="1:18" s="1" customFormat="1" ht="141" customHeight="1" x14ac:dyDescent="0.25">
      <c r="A195" s="5"/>
      <c r="B195" s="59"/>
      <c r="C195" s="60" t="s">
        <v>275</v>
      </c>
      <c r="D195" s="40" t="s">
        <v>40</v>
      </c>
      <c r="E195" s="40" t="s">
        <v>88</v>
      </c>
      <c r="F195" s="40" t="s">
        <v>276</v>
      </c>
      <c r="G195" s="40" t="s">
        <v>277</v>
      </c>
      <c r="H195" s="40" t="s">
        <v>278</v>
      </c>
      <c r="I195" s="40" t="s">
        <v>279</v>
      </c>
      <c r="J195" s="40" t="s">
        <v>280</v>
      </c>
      <c r="K195" s="40"/>
      <c r="L195" s="40"/>
      <c r="M195" s="14"/>
      <c r="N195" s="15"/>
      <c r="O195" s="12"/>
      <c r="P195" s="12"/>
    </row>
    <row r="196" spans="1:18" s="1" customFormat="1" x14ac:dyDescent="0.25">
      <c r="A196" s="5"/>
      <c r="B196" s="251"/>
      <c r="C196" s="251"/>
      <c r="D196" s="234" t="s">
        <v>7</v>
      </c>
      <c r="E196" s="235"/>
      <c r="F196" s="235"/>
      <c r="G196" s="235"/>
      <c r="H196" s="235"/>
      <c r="I196" s="235"/>
      <c r="J196" s="235"/>
      <c r="K196" s="235"/>
      <c r="L196" s="235"/>
      <c r="M196" s="235"/>
      <c r="N196" s="236"/>
      <c r="O196" s="13" t="s">
        <v>8</v>
      </c>
      <c r="P196" s="30"/>
    </row>
    <row r="197" spans="1:18" s="1" customFormat="1" x14ac:dyDescent="0.25">
      <c r="A197" s="5"/>
      <c r="B197" s="252"/>
      <c r="C197" s="252"/>
      <c r="D197" s="11">
        <v>1</v>
      </c>
      <c r="E197" s="6">
        <v>1</v>
      </c>
      <c r="F197" s="6">
        <v>1</v>
      </c>
      <c r="G197" s="6">
        <v>3</v>
      </c>
      <c r="H197" s="6">
        <v>3</v>
      </c>
      <c r="I197" s="6">
        <v>3</v>
      </c>
      <c r="J197" s="6">
        <v>3</v>
      </c>
      <c r="K197" s="6"/>
      <c r="L197" s="6"/>
      <c r="M197" s="6"/>
      <c r="N197" s="6"/>
      <c r="O197" s="16">
        <f>SUM(D$197:N$197)</f>
        <v>15</v>
      </c>
      <c r="P197" s="29"/>
    </row>
    <row r="198" spans="1:18" s="1" customFormat="1" ht="48" x14ac:dyDescent="0.25">
      <c r="A198" s="17"/>
      <c r="B198" s="20" t="s">
        <v>3</v>
      </c>
      <c r="C198" s="20" t="s">
        <v>4</v>
      </c>
      <c r="D198" s="253" t="s">
        <v>5</v>
      </c>
      <c r="E198" s="254"/>
      <c r="F198" s="254"/>
      <c r="G198" s="254"/>
      <c r="H198" s="254"/>
      <c r="I198" s="254"/>
      <c r="J198" s="254"/>
      <c r="K198" s="254"/>
      <c r="L198" s="254"/>
      <c r="M198" s="254"/>
      <c r="N198" s="255"/>
      <c r="O198" s="28" t="s">
        <v>17</v>
      </c>
      <c r="P198" s="28" t="s">
        <v>21</v>
      </c>
      <c r="Q198" s="28" t="s">
        <v>18</v>
      </c>
      <c r="R198" s="28" t="s">
        <v>10</v>
      </c>
    </row>
    <row r="199" spans="1:18" s="1" customFormat="1" ht="18.75" x14ac:dyDescent="0.3">
      <c r="A199" s="7"/>
      <c r="B199" s="106">
        <v>1</v>
      </c>
      <c r="C199" s="64" t="s">
        <v>30</v>
      </c>
      <c r="D199" s="155">
        <v>95</v>
      </c>
      <c r="E199" s="155">
        <v>94</v>
      </c>
      <c r="F199" s="156">
        <v>95</v>
      </c>
      <c r="G199" s="156">
        <v>92</v>
      </c>
      <c r="H199" s="155">
        <v>95</v>
      </c>
      <c r="I199" s="155">
        <v>90</v>
      </c>
      <c r="J199" s="156">
        <v>90</v>
      </c>
      <c r="K199" s="50"/>
      <c r="L199" s="50"/>
      <c r="M199" s="50"/>
      <c r="N199" s="50"/>
      <c r="O199" s="51">
        <f>((D199*$D$197+E199*$E$197+F199*$F$197+G199*$G$197+H199*$H$197+I199*$I$197+J199*$J$197+K199*$K$197+$L$197*L199+$M$197*M199+$N$197*N199)/$O$197)*0.9</f>
        <v>83.1</v>
      </c>
      <c r="P199" s="51">
        <v>3</v>
      </c>
      <c r="Q199" s="52">
        <f>P199*0.1</f>
        <v>0.30000000000000004</v>
      </c>
      <c r="R199" s="52">
        <f>O199+Q199</f>
        <v>83.399999999999991</v>
      </c>
    </row>
    <row r="200" spans="1:18" s="1" customFormat="1" ht="18.75" x14ac:dyDescent="0.3">
      <c r="A200" s="7"/>
      <c r="B200" s="49">
        <v>2</v>
      </c>
      <c r="C200" s="64" t="s">
        <v>31</v>
      </c>
      <c r="D200" s="160">
        <v>91</v>
      </c>
      <c r="E200" s="160">
        <v>93</v>
      </c>
      <c r="F200" s="156">
        <v>92</v>
      </c>
      <c r="G200" s="156">
        <v>92</v>
      </c>
      <c r="H200" s="161">
        <v>95</v>
      </c>
      <c r="I200" s="161">
        <v>90</v>
      </c>
      <c r="J200" s="156">
        <v>90</v>
      </c>
      <c r="K200" s="50"/>
      <c r="L200" s="50"/>
      <c r="M200" s="50"/>
      <c r="N200" s="50"/>
      <c r="O200" s="51">
        <f t="shared" ref="O200:O213" si="13">((D200*$D$197+E200*$E$197+F200*$F$197+G200*$G$197+H200*$H$197+I200*$I$197+J200*$J$197+K200*$K$197+$L$197*L200+$M$197*M200+$N$197*N200)/$O$197)*0.9</f>
        <v>82.62</v>
      </c>
      <c r="P200" s="51"/>
      <c r="Q200" s="52">
        <f t="shared" ref="Q200:Q213" si="14">P200*0.1</f>
        <v>0</v>
      </c>
      <c r="R200" s="52">
        <f t="shared" ref="R200:R213" si="15">O200+Q200</f>
        <v>82.62</v>
      </c>
    </row>
    <row r="201" spans="1:18" s="1" customFormat="1" ht="18.75" x14ac:dyDescent="0.3">
      <c r="A201" s="7"/>
      <c r="B201" s="49">
        <v>3</v>
      </c>
      <c r="C201" s="64" t="s">
        <v>281</v>
      </c>
      <c r="D201" s="150">
        <v>90</v>
      </c>
      <c r="E201" s="150">
        <v>94</v>
      </c>
      <c r="F201" s="156">
        <v>90</v>
      </c>
      <c r="G201" s="156">
        <v>90</v>
      </c>
      <c r="H201" s="155">
        <v>92</v>
      </c>
      <c r="I201" s="155">
        <v>90</v>
      </c>
      <c r="J201" s="156">
        <v>90</v>
      </c>
      <c r="K201" s="50"/>
      <c r="L201" s="50"/>
      <c r="M201" s="50"/>
      <c r="N201" s="50"/>
      <c r="O201" s="51">
        <f t="shared" si="13"/>
        <v>81.600000000000009</v>
      </c>
      <c r="P201" s="51">
        <v>9</v>
      </c>
      <c r="Q201" s="52">
        <f t="shared" si="14"/>
        <v>0.9</v>
      </c>
      <c r="R201" s="52">
        <f t="shared" si="15"/>
        <v>82.500000000000014</v>
      </c>
    </row>
    <row r="202" spans="1:18" s="1" customFormat="1" ht="18.75" x14ac:dyDescent="0.3">
      <c r="A202" s="7"/>
      <c r="B202" s="49">
        <v>4</v>
      </c>
      <c r="C202" s="64" t="s">
        <v>33</v>
      </c>
      <c r="D202" s="160">
        <v>90</v>
      </c>
      <c r="E202" s="160">
        <v>96</v>
      </c>
      <c r="F202" s="156">
        <v>91</v>
      </c>
      <c r="G202" s="156">
        <v>90</v>
      </c>
      <c r="H202" s="161">
        <v>90</v>
      </c>
      <c r="I202" s="161">
        <v>90</v>
      </c>
      <c r="J202" s="156">
        <v>90</v>
      </c>
      <c r="K202" s="50"/>
      <c r="L202" s="50"/>
      <c r="M202" s="50"/>
      <c r="N202" s="50"/>
      <c r="O202" s="51">
        <f t="shared" si="13"/>
        <v>81.42</v>
      </c>
      <c r="P202" s="51"/>
      <c r="Q202" s="52">
        <f t="shared" si="14"/>
        <v>0</v>
      </c>
      <c r="R202" s="52">
        <f t="shared" si="15"/>
        <v>81.42</v>
      </c>
    </row>
    <row r="203" spans="1:18" s="1" customFormat="1" ht="18.75" x14ac:dyDescent="0.3">
      <c r="A203" s="7"/>
      <c r="B203" s="49">
        <v>5</v>
      </c>
      <c r="C203" s="64" t="s">
        <v>32</v>
      </c>
      <c r="D203" s="160">
        <v>90</v>
      </c>
      <c r="E203" s="160">
        <v>96</v>
      </c>
      <c r="F203" s="156">
        <v>91</v>
      </c>
      <c r="G203" s="156">
        <v>90</v>
      </c>
      <c r="H203" s="161">
        <v>90</v>
      </c>
      <c r="I203" s="161">
        <v>90</v>
      </c>
      <c r="J203" s="156">
        <v>90</v>
      </c>
      <c r="K203" s="50"/>
      <c r="L203" s="50"/>
      <c r="M203" s="50"/>
      <c r="N203" s="50"/>
      <c r="O203" s="51">
        <f t="shared" si="13"/>
        <v>81.42</v>
      </c>
      <c r="P203" s="51"/>
      <c r="Q203" s="52">
        <f t="shared" si="14"/>
        <v>0</v>
      </c>
      <c r="R203" s="52">
        <f t="shared" si="15"/>
        <v>81.42</v>
      </c>
    </row>
    <row r="204" spans="1:18" s="1" customFormat="1" ht="19.5" thickBot="1" x14ac:dyDescent="0.35">
      <c r="A204" s="7"/>
      <c r="B204" s="109">
        <v>6</v>
      </c>
      <c r="C204" s="112" t="s">
        <v>35</v>
      </c>
      <c r="D204" s="199">
        <v>90</v>
      </c>
      <c r="E204" s="199">
        <v>90</v>
      </c>
      <c r="F204" s="166">
        <v>90</v>
      </c>
      <c r="G204" s="166">
        <v>90</v>
      </c>
      <c r="H204" s="179">
        <v>90</v>
      </c>
      <c r="I204" s="179">
        <v>90</v>
      </c>
      <c r="J204" s="166">
        <v>90</v>
      </c>
      <c r="K204" s="102"/>
      <c r="L204" s="102"/>
      <c r="M204" s="102"/>
      <c r="N204" s="102"/>
      <c r="O204" s="103">
        <f t="shared" si="13"/>
        <v>81</v>
      </c>
      <c r="P204" s="103"/>
      <c r="Q204" s="104">
        <f t="shared" si="14"/>
        <v>0</v>
      </c>
      <c r="R204" s="104">
        <f t="shared" si="15"/>
        <v>81</v>
      </c>
    </row>
    <row r="205" spans="1:18" s="1" customFormat="1" ht="18.75" x14ac:dyDescent="0.3">
      <c r="A205" s="7"/>
      <c r="B205" s="53">
        <v>7</v>
      </c>
      <c r="C205" s="85" t="s">
        <v>34</v>
      </c>
      <c r="D205" s="151">
        <v>85</v>
      </c>
      <c r="E205" s="151">
        <v>95</v>
      </c>
      <c r="F205" s="164">
        <v>85</v>
      </c>
      <c r="G205" s="164">
        <v>90</v>
      </c>
      <c r="H205" s="168">
        <v>90</v>
      </c>
      <c r="I205" s="168">
        <v>88</v>
      </c>
      <c r="J205" s="164">
        <v>88</v>
      </c>
      <c r="K205" s="55"/>
      <c r="L205" s="55"/>
      <c r="M205" s="55"/>
      <c r="N205" s="55"/>
      <c r="O205" s="56">
        <f t="shared" si="13"/>
        <v>79.97999999999999</v>
      </c>
      <c r="P205" s="56"/>
      <c r="Q205" s="57">
        <f t="shared" si="14"/>
        <v>0</v>
      </c>
      <c r="R205" s="57">
        <f t="shared" si="15"/>
        <v>79.97999999999999</v>
      </c>
    </row>
    <row r="206" spans="1:18" s="1" customFormat="1" ht="18.75" x14ac:dyDescent="0.3">
      <c r="A206" s="7"/>
      <c r="B206" s="49">
        <v>8</v>
      </c>
      <c r="C206" s="64" t="s">
        <v>282</v>
      </c>
      <c r="D206" s="150">
        <v>78</v>
      </c>
      <c r="E206" s="150">
        <v>83</v>
      </c>
      <c r="F206" s="156">
        <v>92</v>
      </c>
      <c r="G206" s="156">
        <v>82</v>
      </c>
      <c r="H206" s="155">
        <v>85</v>
      </c>
      <c r="I206" s="155">
        <v>76</v>
      </c>
      <c r="J206" s="156">
        <v>76</v>
      </c>
      <c r="K206" s="50"/>
      <c r="L206" s="50"/>
      <c r="M206" s="50"/>
      <c r="N206" s="50"/>
      <c r="O206" s="51">
        <f t="shared" si="13"/>
        <v>72.600000000000009</v>
      </c>
      <c r="P206" s="51"/>
      <c r="Q206" s="52">
        <f t="shared" si="14"/>
        <v>0</v>
      </c>
      <c r="R206" s="52">
        <f t="shared" si="15"/>
        <v>72.600000000000009</v>
      </c>
    </row>
    <row r="207" spans="1:18" s="1" customFormat="1" ht="18.75" x14ac:dyDescent="0.3">
      <c r="A207" s="7"/>
      <c r="B207" s="49">
        <v>9</v>
      </c>
      <c r="C207" s="64" t="s">
        <v>284</v>
      </c>
      <c r="D207" s="160">
        <v>74</v>
      </c>
      <c r="E207" s="160">
        <v>77</v>
      </c>
      <c r="F207" s="156">
        <v>85</v>
      </c>
      <c r="G207" s="156">
        <v>80</v>
      </c>
      <c r="H207" s="161">
        <v>80</v>
      </c>
      <c r="I207" s="161">
        <v>75</v>
      </c>
      <c r="J207" s="156">
        <v>75</v>
      </c>
      <c r="K207" s="50"/>
      <c r="L207" s="50"/>
      <c r="M207" s="50"/>
      <c r="N207" s="50"/>
      <c r="O207" s="51">
        <f t="shared" si="13"/>
        <v>69.960000000000008</v>
      </c>
      <c r="P207" s="51"/>
      <c r="Q207" s="52">
        <f t="shared" si="14"/>
        <v>0</v>
      </c>
      <c r="R207" s="52">
        <f t="shared" si="15"/>
        <v>69.960000000000008</v>
      </c>
    </row>
    <row r="208" spans="1:18" s="1" customFormat="1" ht="18.75" x14ac:dyDescent="0.3">
      <c r="A208" s="7"/>
      <c r="B208" s="49">
        <v>10</v>
      </c>
      <c r="C208" s="64" t="s">
        <v>36</v>
      </c>
      <c r="D208" s="150">
        <v>74</v>
      </c>
      <c r="E208" s="150">
        <v>75</v>
      </c>
      <c r="F208" s="156">
        <v>85</v>
      </c>
      <c r="G208" s="156">
        <v>80</v>
      </c>
      <c r="H208" s="155">
        <v>80</v>
      </c>
      <c r="I208" s="155">
        <v>75</v>
      </c>
      <c r="J208" s="156">
        <v>75</v>
      </c>
      <c r="K208" s="50"/>
      <c r="L208" s="50"/>
      <c r="M208" s="50"/>
      <c r="N208" s="50"/>
      <c r="O208" s="51">
        <f t="shared" si="13"/>
        <v>69.84</v>
      </c>
      <c r="P208" s="51"/>
      <c r="Q208" s="52">
        <f t="shared" si="14"/>
        <v>0</v>
      </c>
      <c r="R208" s="52">
        <f t="shared" si="15"/>
        <v>69.84</v>
      </c>
    </row>
    <row r="209" spans="1:18" s="1" customFormat="1" ht="18.75" x14ac:dyDescent="0.3">
      <c r="A209" s="7"/>
      <c r="B209" s="49">
        <v>11</v>
      </c>
      <c r="C209" s="64" t="s">
        <v>283</v>
      </c>
      <c r="D209" s="160">
        <v>74</v>
      </c>
      <c r="E209" s="160">
        <v>88</v>
      </c>
      <c r="F209" s="156">
        <v>82</v>
      </c>
      <c r="G209" s="156">
        <v>78</v>
      </c>
      <c r="H209" s="161">
        <v>80</v>
      </c>
      <c r="I209" s="161">
        <v>74</v>
      </c>
      <c r="J209" s="156">
        <v>74</v>
      </c>
      <c r="K209" s="50"/>
      <c r="L209" s="50"/>
      <c r="M209" s="50"/>
      <c r="N209" s="50"/>
      <c r="O209" s="51">
        <f t="shared" si="13"/>
        <v>69.72</v>
      </c>
      <c r="P209" s="51"/>
      <c r="Q209" s="52">
        <f t="shared" si="14"/>
        <v>0</v>
      </c>
      <c r="R209" s="52">
        <f t="shared" si="15"/>
        <v>69.72</v>
      </c>
    </row>
    <row r="210" spans="1:18" s="1" customFormat="1" ht="18.75" x14ac:dyDescent="0.3">
      <c r="A210" s="7"/>
      <c r="B210" s="49">
        <v>12</v>
      </c>
      <c r="C210" s="64" t="s">
        <v>285</v>
      </c>
      <c r="D210" s="160">
        <v>74</v>
      </c>
      <c r="E210" s="160">
        <v>75</v>
      </c>
      <c r="F210" s="156">
        <v>85</v>
      </c>
      <c r="G210" s="156">
        <v>80</v>
      </c>
      <c r="H210" s="161">
        <v>80</v>
      </c>
      <c r="I210" s="161">
        <v>74</v>
      </c>
      <c r="J210" s="156">
        <v>74</v>
      </c>
      <c r="K210" s="50"/>
      <c r="L210" s="50"/>
      <c r="M210" s="50"/>
      <c r="N210" s="50"/>
      <c r="O210" s="51">
        <f t="shared" si="13"/>
        <v>69.48</v>
      </c>
      <c r="P210" s="51"/>
      <c r="Q210" s="52">
        <f t="shared" si="14"/>
        <v>0</v>
      </c>
      <c r="R210" s="52">
        <f t="shared" si="15"/>
        <v>69.48</v>
      </c>
    </row>
    <row r="211" spans="1:18" s="1" customFormat="1" ht="18.75" x14ac:dyDescent="0.3">
      <c r="A211" s="7"/>
      <c r="B211" s="49">
        <v>13</v>
      </c>
      <c r="C211" s="64" t="s">
        <v>286</v>
      </c>
      <c r="D211" s="150">
        <v>74</v>
      </c>
      <c r="E211" s="150">
        <v>75</v>
      </c>
      <c r="F211" s="156">
        <v>82</v>
      </c>
      <c r="G211" s="156">
        <v>78</v>
      </c>
      <c r="H211" s="155">
        <v>80</v>
      </c>
      <c r="I211" s="155">
        <v>75</v>
      </c>
      <c r="J211" s="156">
        <v>75</v>
      </c>
      <c r="K211" s="50"/>
      <c r="L211" s="50"/>
      <c r="M211" s="50"/>
      <c r="N211" s="50"/>
      <c r="O211" s="51">
        <f t="shared" si="13"/>
        <v>69.3</v>
      </c>
      <c r="P211" s="51"/>
      <c r="Q211" s="52">
        <f t="shared" si="14"/>
        <v>0</v>
      </c>
      <c r="R211" s="52">
        <f t="shared" si="15"/>
        <v>69.3</v>
      </c>
    </row>
    <row r="212" spans="1:18" s="1" customFormat="1" ht="18.75" x14ac:dyDescent="0.3">
      <c r="A212" s="7"/>
      <c r="B212" s="49">
        <v>14</v>
      </c>
      <c r="C212" s="64" t="s">
        <v>287</v>
      </c>
      <c r="D212" s="160">
        <v>74</v>
      </c>
      <c r="E212" s="160">
        <v>75</v>
      </c>
      <c r="F212" s="156">
        <v>82</v>
      </c>
      <c r="G212" s="156">
        <v>78</v>
      </c>
      <c r="H212" s="161">
        <v>80</v>
      </c>
      <c r="I212" s="161">
        <v>74</v>
      </c>
      <c r="J212" s="156">
        <v>74</v>
      </c>
      <c r="K212" s="50"/>
      <c r="L212" s="50"/>
      <c r="M212" s="50"/>
      <c r="N212" s="50"/>
      <c r="O212" s="51">
        <f t="shared" si="13"/>
        <v>68.94</v>
      </c>
      <c r="P212" s="51"/>
      <c r="Q212" s="52">
        <f t="shared" si="14"/>
        <v>0</v>
      </c>
      <c r="R212" s="52">
        <f t="shared" si="15"/>
        <v>68.94</v>
      </c>
    </row>
    <row r="213" spans="1:18" s="1" customFormat="1" ht="18.75" x14ac:dyDescent="0.3">
      <c r="A213" s="7"/>
      <c r="B213" s="49">
        <v>15</v>
      </c>
      <c r="C213" s="64" t="s">
        <v>288</v>
      </c>
      <c r="D213" s="160">
        <v>70</v>
      </c>
      <c r="E213" s="160">
        <v>84</v>
      </c>
      <c r="F213" s="156">
        <v>74</v>
      </c>
      <c r="G213" s="156">
        <v>76</v>
      </c>
      <c r="H213" s="161">
        <v>74</v>
      </c>
      <c r="I213" s="161">
        <v>76</v>
      </c>
      <c r="J213" s="156">
        <v>76</v>
      </c>
      <c r="K213" s="50"/>
      <c r="L213" s="50"/>
      <c r="M213" s="50"/>
      <c r="N213" s="50"/>
      <c r="O213" s="51">
        <f t="shared" si="13"/>
        <v>68.039999999999992</v>
      </c>
      <c r="P213" s="51"/>
      <c r="Q213" s="52">
        <f t="shared" si="14"/>
        <v>0</v>
      </c>
      <c r="R213" s="52">
        <f t="shared" si="15"/>
        <v>68.039999999999992</v>
      </c>
    </row>
    <row r="214" spans="1:18" s="1" customFormat="1" ht="18.75" hidden="1" x14ac:dyDescent="0.3">
      <c r="B214" s="67"/>
      <c r="C214" s="68"/>
      <c r="D214" s="111"/>
      <c r="E214" s="111"/>
      <c r="F214" s="111"/>
      <c r="G214" s="111"/>
      <c r="H214" s="111"/>
      <c r="I214" s="111"/>
      <c r="J214" s="111"/>
      <c r="K214" s="68"/>
      <c r="L214" s="68"/>
      <c r="M214" s="68"/>
      <c r="N214" s="68"/>
      <c r="O214" s="51"/>
      <c r="P214" s="73"/>
      <c r="Q214" s="74"/>
      <c r="R214" s="76"/>
    </row>
    <row r="215" spans="1:18" s="1" customFormat="1" ht="18.75" x14ac:dyDescent="0.3">
      <c r="B215" s="67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75"/>
      <c r="P215" s="73"/>
      <c r="Q215" s="74"/>
      <c r="R215" s="76"/>
    </row>
    <row r="216" spans="1:18" s="1" customFormat="1" ht="15.75" x14ac:dyDescent="0.25">
      <c r="A216" s="256" t="s">
        <v>156</v>
      </c>
      <c r="B216" s="256"/>
      <c r="C216" s="256"/>
      <c r="D216" s="256"/>
      <c r="E216" s="256"/>
      <c r="F216" s="256"/>
      <c r="G216" s="256"/>
      <c r="H216" s="256"/>
      <c r="I216" s="256"/>
      <c r="J216" s="256"/>
      <c r="K216" s="256"/>
      <c r="L216" s="256"/>
      <c r="M216" s="256"/>
      <c r="N216" s="256"/>
      <c r="O216" s="256"/>
      <c r="P216" s="256"/>
      <c r="Q216" s="256"/>
      <c r="R216" s="256"/>
    </row>
    <row r="217" spans="1:18" s="1" customFormat="1" ht="15.75" x14ac:dyDescent="0.25">
      <c r="A217" s="148"/>
      <c r="B217" s="148"/>
      <c r="C217" s="148"/>
      <c r="D217" s="148"/>
      <c r="E217" s="148"/>
      <c r="F217" s="149"/>
      <c r="G217" s="149"/>
      <c r="H217" s="149"/>
      <c r="I217" s="149"/>
      <c r="J217" s="149"/>
      <c r="K217" s="149"/>
      <c r="L217" s="149"/>
      <c r="M217" s="149"/>
      <c r="N217" s="149"/>
      <c r="O217" s="149"/>
      <c r="P217" s="149"/>
      <c r="Q217" s="149"/>
      <c r="R217" s="149"/>
    </row>
    <row r="218" spans="1:18" s="1" customFormat="1" ht="15.75" x14ac:dyDescent="0.25">
      <c r="A218" s="148" t="s">
        <v>9</v>
      </c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</row>
    <row r="219" spans="1:18" s="1" customFormat="1" ht="15.75" x14ac:dyDescent="0.25">
      <c r="A219" s="182" t="s">
        <v>108</v>
      </c>
      <c r="B219" s="182"/>
      <c r="C219" s="182"/>
      <c r="D219" s="182"/>
      <c r="E219" s="182"/>
      <c r="F219" s="182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</row>
    <row r="220" spans="1:18" s="1" customFormat="1" ht="15.75" x14ac:dyDescent="0.25">
      <c r="A220" s="182"/>
      <c r="B220" s="182"/>
      <c r="C220" s="182"/>
      <c r="D220" s="182"/>
      <c r="E220" s="182"/>
      <c r="F220" s="182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</row>
    <row r="221" spans="1:18" s="1" customFormat="1" ht="15.75" x14ac:dyDescent="0.25">
      <c r="A221" s="182" t="s">
        <v>109</v>
      </c>
      <c r="B221" s="182"/>
      <c r="C221" s="182"/>
      <c r="D221" s="182"/>
      <c r="E221" s="182"/>
      <c r="F221" s="182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</row>
    <row r="222" spans="1:18" s="1" customFormat="1" ht="15.75" x14ac:dyDescent="0.25">
      <c r="A222" s="183"/>
      <c r="B222" s="183"/>
      <c r="C222" s="183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</row>
    <row r="223" spans="1:18" s="1" customFormat="1" ht="15.75" x14ac:dyDescent="0.25">
      <c r="A223" s="183" t="s">
        <v>125</v>
      </c>
      <c r="B223" s="183"/>
      <c r="C223" s="183"/>
      <c r="D223" s="183"/>
      <c r="E223" s="183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</row>
    <row r="230" spans="1:18" s="1" customFormat="1" ht="15.75" x14ac:dyDescent="0.25">
      <c r="A230" s="245" t="s">
        <v>0</v>
      </c>
      <c r="B230" s="245"/>
      <c r="C230" s="245"/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  <c r="R230" s="245"/>
    </row>
    <row r="231" spans="1:18" s="1" customFormat="1" ht="15.75" x14ac:dyDescent="0.25">
      <c r="A231" s="245" t="s">
        <v>1</v>
      </c>
      <c r="B231" s="245"/>
      <c r="C231" s="245"/>
      <c r="D231" s="245"/>
      <c r="E231" s="245"/>
      <c r="F231" s="245"/>
      <c r="G231" s="245"/>
      <c r="H231" s="245"/>
      <c r="I231" s="245"/>
      <c r="J231" s="245"/>
      <c r="K231" s="245"/>
      <c r="L231" s="245"/>
      <c r="M231" s="245"/>
      <c r="N231" s="245"/>
      <c r="O231" s="245"/>
      <c r="P231" s="245"/>
      <c r="Q231" s="245"/>
      <c r="R231" s="245"/>
    </row>
    <row r="232" spans="1:18" s="1" customFormat="1" ht="15.75" x14ac:dyDescent="0.25">
      <c r="A232" s="246" t="s">
        <v>56</v>
      </c>
      <c r="B232" s="246"/>
      <c r="C232" s="246"/>
      <c r="D232" s="246"/>
      <c r="E232" s="246"/>
      <c r="F232" s="246"/>
      <c r="G232" s="246"/>
      <c r="H232" s="246"/>
      <c r="I232" s="246"/>
      <c r="J232" s="246"/>
      <c r="K232" s="246"/>
      <c r="L232" s="246"/>
      <c r="M232" s="246"/>
      <c r="N232" s="246"/>
      <c r="O232" s="246"/>
      <c r="P232" s="246"/>
      <c r="Q232" s="246"/>
      <c r="R232" s="246"/>
    </row>
    <row r="233" spans="1:18" s="1" customFormat="1" ht="15.75" x14ac:dyDescent="0.25">
      <c r="A233" s="247" t="s">
        <v>313</v>
      </c>
      <c r="B233" s="247"/>
      <c r="C233" s="247"/>
      <c r="D233" s="247"/>
      <c r="E233" s="247"/>
      <c r="F233" s="247"/>
      <c r="G233" s="247"/>
      <c r="H233" s="247"/>
      <c r="I233" s="247"/>
      <c r="J233" s="247"/>
      <c r="K233" s="247"/>
      <c r="L233" s="247"/>
      <c r="M233" s="247"/>
      <c r="N233" s="247"/>
      <c r="O233" s="247"/>
      <c r="P233" s="247"/>
      <c r="Q233" s="247"/>
      <c r="R233" s="247"/>
    </row>
    <row r="234" spans="1:18" s="1" customFormat="1" ht="15.75" x14ac:dyDescent="0.25">
      <c r="A234" s="247" t="s">
        <v>112</v>
      </c>
      <c r="B234" s="247"/>
      <c r="C234" s="247"/>
      <c r="D234" s="247"/>
      <c r="E234" s="247"/>
      <c r="F234" s="247"/>
      <c r="G234" s="247"/>
      <c r="H234" s="247"/>
      <c r="I234" s="247"/>
      <c r="J234" s="247"/>
      <c r="K234" s="247"/>
      <c r="L234" s="247"/>
      <c r="M234" s="247"/>
      <c r="N234" s="247"/>
      <c r="O234" s="247"/>
      <c r="P234" s="247"/>
      <c r="Q234" s="247"/>
      <c r="R234" s="247"/>
    </row>
    <row r="235" spans="1:18" s="1" customFormat="1" ht="15.75" x14ac:dyDescent="0.25">
      <c r="A235" s="259" t="s">
        <v>2</v>
      </c>
      <c r="B235" s="259"/>
      <c r="C235" s="259"/>
      <c r="D235" s="259"/>
      <c r="E235" s="259"/>
      <c r="F235" s="259"/>
      <c r="G235" s="259"/>
      <c r="H235" s="259"/>
      <c r="I235" s="259"/>
      <c r="J235" s="259"/>
      <c r="K235" s="259"/>
      <c r="L235" s="259"/>
      <c r="M235" s="259"/>
      <c r="N235" s="259"/>
      <c r="O235" s="259"/>
      <c r="P235" s="61"/>
    </row>
    <row r="236" spans="1:18" s="1" customFormat="1" ht="132" customHeight="1" x14ac:dyDescent="0.25">
      <c r="A236" s="24"/>
      <c r="B236" s="248" t="s">
        <v>124</v>
      </c>
      <c r="C236" s="260"/>
      <c r="D236" s="260"/>
      <c r="E236" s="260"/>
      <c r="F236" s="260"/>
      <c r="G236" s="260"/>
      <c r="H236" s="260"/>
      <c r="I236" s="260"/>
      <c r="J236" s="260"/>
      <c r="K236" s="260"/>
      <c r="L236" s="260"/>
      <c r="M236" s="260"/>
      <c r="N236" s="260"/>
      <c r="O236" s="260"/>
      <c r="P236" s="260"/>
      <c r="Q236" s="260"/>
      <c r="R236" s="260"/>
    </row>
    <row r="237" spans="1:18" s="1" customFormat="1" ht="18.75" x14ac:dyDescent="0.3">
      <c r="A237" s="22"/>
      <c r="B237" s="237" t="s">
        <v>11</v>
      </c>
      <c r="C237" s="237"/>
      <c r="D237" s="237"/>
      <c r="E237" s="237"/>
      <c r="F237" s="237"/>
      <c r="G237" s="237"/>
      <c r="H237" s="237"/>
      <c r="I237" s="237"/>
      <c r="J237" s="237"/>
      <c r="K237" s="237"/>
      <c r="L237" s="238" t="s">
        <v>126</v>
      </c>
      <c r="M237" s="238"/>
      <c r="N237" s="238"/>
      <c r="O237" s="43" t="s">
        <v>12</v>
      </c>
      <c r="P237" s="238" t="s">
        <v>127</v>
      </c>
      <c r="Q237" s="238"/>
      <c r="R237" s="238"/>
    </row>
    <row r="238" spans="1:18" s="1" customFormat="1" ht="18.75" x14ac:dyDescent="0.3">
      <c r="A238" s="22"/>
      <c r="B238" s="239" t="s">
        <v>20</v>
      </c>
      <c r="C238" s="239"/>
      <c r="D238" s="239"/>
      <c r="E238" s="239"/>
      <c r="F238" s="239"/>
      <c r="G238" s="239"/>
      <c r="H238" s="239"/>
      <c r="I238" s="242">
        <v>4</v>
      </c>
      <c r="J238" s="242"/>
      <c r="K238" s="44" t="s">
        <v>19</v>
      </c>
      <c r="L238" s="44"/>
      <c r="M238" s="243" t="s">
        <v>13</v>
      </c>
      <c r="N238" s="243"/>
      <c r="O238" s="243"/>
      <c r="P238" s="244" t="s">
        <v>14</v>
      </c>
      <c r="Q238" s="244"/>
      <c r="R238" s="244"/>
    </row>
    <row r="239" spans="1:18" s="1" customFormat="1" ht="18.75" x14ac:dyDescent="0.3">
      <c r="A239" s="22"/>
      <c r="B239" s="237" t="s">
        <v>16</v>
      </c>
      <c r="C239" s="237"/>
      <c r="D239" s="238" t="s">
        <v>29</v>
      </c>
      <c r="E239" s="238"/>
      <c r="F239" s="238"/>
      <c r="G239" s="238"/>
      <c r="H239" s="238"/>
      <c r="I239" s="238"/>
      <c r="J239" s="238"/>
      <c r="K239" s="238"/>
      <c r="L239" s="238"/>
      <c r="M239" s="238"/>
      <c r="N239" s="238"/>
      <c r="O239" s="238"/>
      <c r="P239" s="238"/>
      <c r="Q239" s="238"/>
      <c r="R239" s="238"/>
    </row>
    <row r="240" spans="1:18" s="1" customFormat="1" ht="18.75" x14ac:dyDescent="0.3">
      <c r="A240" s="22"/>
      <c r="B240" s="239" t="s">
        <v>15</v>
      </c>
      <c r="C240" s="239"/>
      <c r="D240" s="258"/>
      <c r="E240" s="258"/>
      <c r="F240" s="258"/>
      <c r="G240" s="258"/>
      <c r="H240" s="258"/>
      <c r="I240" s="258"/>
      <c r="J240" s="258"/>
      <c r="K240" s="258"/>
      <c r="L240" s="258"/>
      <c r="M240" s="258"/>
      <c r="N240" s="258"/>
      <c r="O240" s="258"/>
      <c r="P240" s="258"/>
      <c r="Q240" s="258"/>
      <c r="R240" s="258"/>
    </row>
    <row r="241" spans="1:18" s="1" customFormat="1" ht="15.75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</row>
    <row r="242" spans="1:18" s="1" customFormat="1" ht="15.75" x14ac:dyDescent="0.25">
      <c r="A242" s="36"/>
      <c r="B242" s="240" t="s">
        <v>22</v>
      </c>
      <c r="C242" s="240"/>
      <c r="D242" s="240"/>
      <c r="E242" s="240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1"/>
      <c r="R242" s="21">
        <v>4</v>
      </c>
    </row>
    <row r="243" spans="1:18" s="1" customFormat="1" ht="15.75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</row>
    <row r="244" spans="1:18" s="1" customFormat="1" ht="15.75" x14ac:dyDescent="0.25">
      <c r="A244" s="4"/>
      <c r="B244" s="4"/>
      <c r="C244" s="4"/>
      <c r="D244" s="234" t="s">
        <v>6</v>
      </c>
      <c r="E244" s="235"/>
      <c r="F244" s="235"/>
      <c r="G244" s="235"/>
      <c r="H244" s="235"/>
      <c r="I244" s="235"/>
      <c r="J244" s="235"/>
      <c r="K244" s="235"/>
      <c r="L244" s="235"/>
      <c r="M244" s="235"/>
      <c r="N244" s="236"/>
      <c r="O244" s="8"/>
      <c r="P244" s="240" t="s">
        <v>23</v>
      </c>
      <c r="Q244" s="241"/>
      <c r="R244" s="21">
        <f>IF($R$242=2,1,ROUNDDOWN(R242*0.4,0))</f>
        <v>1</v>
      </c>
    </row>
    <row r="245" spans="1:18" s="1" customFormat="1" ht="152.25" customHeight="1" x14ac:dyDescent="0.25">
      <c r="A245" s="5"/>
      <c r="B245" s="59"/>
      <c r="C245" s="60" t="s">
        <v>297</v>
      </c>
      <c r="D245" s="40" t="s">
        <v>120</v>
      </c>
      <c r="E245" s="40" t="s">
        <v>291</v>
      </c>
      <c r="F245" s="40" t="s">
        <v>132</v>
      </c>
      <c r="G245" s="40" t="s">
        <v>133</v>
      </c>
      <c r="H245" s="40" t="s">
        <v>268</v>
      </c>
      <c r="I245" s="40" t="s">
        <v>278</v>
      </c>
      <c r="J245" s="40" t="s">
        <v>121</v>
      </c>
      <c r="K245" s="40" t="s">
        <v>292</v>
      </c>
      <c r="L245" s="40"/>
      <c r="M245" s="14"/>
      <c r="N245" s="15"/>
      <c r="O245" s="12"/>
      <c r="P245" s="12"/>
    </row>
    <row r="246" spans="1:18" s="1" customFormat="1" x14ac:dyDescent="0.25">
      <c r="A246" s="5"/>
      <c r="B246" s="251"/>
      <c r="C246" s="251"/>
      <c r="D246" s="234" t="s">
        <v>7</v>
      </c>
      <c r="E246" s="235"/>
      <c r="F246" s="235"/>
      <c r="G246" s="235"/>
      <c r="H246" s="235"/>
      <c r="I246" s="235"/>
      <c r="J246" s="235"/>
      <c r="K246" s="235"/>
      <c r="L246" s="235"/>
      <c r="M246" s="235"/>
      <c r="N246" s="236"/>
      <c r="O246" s="13" t="s">
        <v>8</v>
      </c>
      <c r="P246" s="30"/>
    </row>
    <row r="247" spans="1:18" s="1" customFormat="1" x14ac:dyDescent="0.25">
      <c r="A247" s="5"/>
      <c r="B247" s="252"/>
      <c r="C247" s="252"/>
      <c r="D247" s="11">
        <v>1</v>
      </c>
      <c r="E247" s="6">
        <v>1</v>
      </c>
      <c r="F247" s="6">
        <v>1</v>
      </c>
      <c r="G247" s="6">
        <v>1</v>
      </c>
      <c r="H247" s="6">
        <v>3</v>
      </c>
      <c r="I247" s="6">
        <v>3</v>
      </c>
      <c r="J247" s="6">
        <v>3</v>
      </c>
      <c r="K247" s="6">
        <v>3</v>
      </c>
      <c r="L247" s="6"/>
      <c r="M247" s="6"/>
      <c r="N247" s="6"/>
      <c r="O247" s="16">
        <f>SUM(D$247:N$247)</f>
        <v>16</v>
      </c>
      <c r="P247" s="29"/>
    </row>
    <row r="248" spans="1:18" s="1" customFormat="1" ht="48" x14ac:dyDescent="0.25">
      <c r="A248" s="17"/>
      <c r="B248" s="62" t="s">
        <v>3</v>
      </c>
      <c r="C248" s="62" t="s">
        <v>4</v>
      </c>
      <c r="D248" s="268" t="s">
        <v>5</v>
      </c>
      <c r="E248" s="268"/>
      <c r="F248" s="268"/>
      <c r="G248" s="268"/>
      <c r="H248" s="268"/>
      <c r="I248" s="268"/>
      <c r="J248" s="268"/>
      <c r="K248" s="268"/>
      <c r="L248" s="268"/>
      <c r="M248" s="268"/>
      <c r="N248" s="268"/>
      <c r="O248" s="48" t="s">
        <v>17</v>
      </c>
      <c r="P248" s="48" t="s">
        <v>21</v>
      </c>
      <c r="Q248" s="48" t="s">
        <v>18</v>
      </c>
      <c r="R248" s="48" t="s">
        <v>10</v>
      </c>
    </row>
    <row r="249" spans="1:18" s="1" customFormat="1" ht="19.5" thickBot="1" x14ac:dyDescent="0.35">
      <c r="A249" s="7"/>
      <c r="B249" s="109">
        <v>1</v>
      </c>
      <c r="C249" s="128" t="s">
        <v>293</v>
      </c>
      <c r="D249" s="158">
        <v>95</v>
      </c>
      <c r="E249" s="158">
        <v>90</v>
      </c>
      <c r="F249" s="209">
        <v>97</v>
      </c>
      <c r="G249" s="209">
        <v>95</v>
      </c>
      <c r="H249" s="165">
        <v>90</v>
      </c>
      <c r="I249" s="165">
        <v>90</v>
      </c>
      <c r="J249" s="165">
        <v>95</v>
      </c>
      <c r="K249" s="165">
        <v>85</v>
      </c>
      <c r="L249" s="102"/>
      <c r="M249" s="102"/>
      <c r="N249" s="102"/>
      <c r="O249" s="103">
        <f>((D249*$D$247+E249*$E$247+F249*$F$247+G249*$G$247+H249*$H$247+I249*$I$247+J249*$J$247+K249*$K$247+$L$247*L249+$M$247*M249+$N$247*N249)/$O$247)*0.9</f>
        <v>81.956249999999997</v>
      </c>
      <c r="P249" s="103"/>
      <c r="Q249" s="104">
        <f>P249*0.1</f>
        <v>0</v>
      </c>
      <c r="R249" s="104">
        <f>O249+Q249</f>
        <v>81.956249999999997</v>
      </c>
    </row>
    <row r="250" spans="1:18" s="1" customFormat="1" ht="18.75" x14ac:dyDescent="0.3">
      <c r="A250" s="7"/>
      <c r="B250" s="53">
        <v>2</v>
      </c>
      <c r="C250" s="54" t="s">
        <v>294</v>
      </c>
      <c r="D250" s="214">
        <v>90</v>
      </c>
      <c r="E250" s="214">
        <v>95</v>
      </c>
      <c r="F250" s="215">
        <v>95</v>
      </c>
      <c r="G250" s="215">
        <v>100</v>
      </c>
      <c r="H250" s="163">
        <v>85</v>
      </c>
      <c r="I250" s="163">
        <v>90</v>
      </c>
      <c r="J250" s="163">
        <v>90</v>
      </c>
      <c r="K250" s="163">
        <v>85</v>
      </c>
      <c r="L250" s="55"/>
      <c r="M250" s="55"/>
      <c r="N250" s="55"/>
      <c r="O250" s="56">
        <f t="shared" ref="O250:O252" si="16">((D250*$D$247+E250*$E$247+F250*$F$247+G250*$G$247+H250*$H$247+I250*$I$247+J250*$J$247+K250*$K$247+$L$247*L250+$M$247*M250+$N$247*N250)/$O$247)*0.9</f>
        <v>80.4375</v>
      </c>
      <c r="P250" s="56"/>
      <c r="Q250" s="57">
        <f t="shared" ref="Q250:Q252" si="17">P250*0.1</f>
        <v>0</v>
      </c>
      <c r="R250" s="57">
        <f t="shared" ref="R250:R252" si="18">O250+Q250</f>
        <v>80.4375</v>
      </c>
    </row>
    <row r="251" spans="1:18" s="1" customFormat="1" ht="18.75" x14ac:dyDescent="0.3">
      <c r="A251" s="7"/>
      <c r="B251" s="49">
        <v>3</v>
      </c>
      <c r="C251" s="174" t="s">
        <v>295</v>
      </c>
      <c r="D251" s="150">
        <v>75</v>
      </c>
      <c r="E251" s="150">
        <v>75</v>
      </c>
      <c r="F251" s="205">
        <v>80</v>
      </c>
      <c r="G251" s="205">
        <v>73</v>
      </c>
      <c r="H251" s="155">
        <v>75</v>
      </c>
      <c r="I251" s="155">
        <v>75</v>
      </c>
      <c r="J251" s="155">
        <v>75</v>
      </c>
      <c r="K251" s="155">
        <v>75</v>
      </c>
      <c r="L251" s="50"/>
      <c r="M251" s="50"/>
      <c r="N251" s="50"/>
      <c r="O251" s="51">
        <f t="shared" si="16"/>
        <v>67.668750000000003</v>
      </c>
      <c r="P251" s="51"/>
      <c r="Q251" s="52">
        <f t="shared" si="17"/>
        <v>0</v>
      </c>
      <c r="R251" s="52">
        <f t="shared" si="18"/>
        <v>67.668750000000003</v>
      </c>
    </row>
    <row r="252" spans="1:18" s="1" customFormat="1" ht="18.75" x14ac:dyDescent="0.3">
      <c r="A252" s="7"/>
      <c r="B252" s="49">
        <v>4</v>
      </c>
      <c r="C252" s="174" t="s">
        <v>296</v>
      </c>
      <c r="D252" s="150">
        <v>70</v>
      </c>
      <c r="E252" s="150">
        <v>70</v>
      </c>
      <c r="F252" s="205">
        <v>74</v>
      </c>
      <c r="G252" s="205">
        <v>65</v>
      </c>
      <c r="H252" s="155">
        <v>70</v>
      </c>
      <c r="I252" s="155">
        <v>70</v>
      </c>
      <c r="J252" s="155">
        <v>70</v>
      </c>
      <c r="K252" s="155">
        <v>75</v>
      </c>
      <c r="L252" s="50"/>
      <c r="M252" s="50"/>
      <c r="N252" s="50"/>
      <c r="O252" s="51">
        <f t="shared" si="16"/>
        <v>63.787500000000001</v>
      </c>
      <c r="P252" s="51"/>
      <c r="Q252" s="52">
        <f t="shared" si="17"/>
        <v>0</v>
      </c>
      <c r="R252" s="52">
        <f t="shared" si="18"/>
        <v>63.787500000000001</v>
      </c>
    </row>
    <row r="253" spans="1:18" s="1" customFormat="1" ht="18.75" x14ac:dyDescent="0.3">
      <c r="B253" s="68"/>
      <c r="C253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75"/>
      <c r="P253" s="73"/>
      <c r="Q253" s="74"/>
      <c r="R253" s="76"/>
    </row>
    <row r="254" spans="1:18" s="1" customFormat="1" ht="18.75" x14ac:dyDescent="0.3">
      <c r="B254" s="68"/>
      <c r="C254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75"/>
      <c r="P254" s="73"/>
      <c r="Q254" s="74"/>
      <c r="R254" s="76"/>
    </row>
    <row r="255" spans="1:18" s="1" customFormat="1" ht="15.75" x14ac:dyDescent="0.25">
      <c r="A255" s="256" t="s">
        <v>156</v>
      </c>
      <c r="B255" s="256"/>
      <c r="C255" s="256"/>
      <c r="D255" s="256"/>
      <c r="E255" s="256"/>
      <c r="F255" s="256"/>
      <c r="G255" s="256"/>
      <c r="H255" s="256"/>
      <c r="I255" s="256"/>
      <c r="J255" s="256"/>
      <c r="K255" s="256"/>
      <c r="L255" s="256"/>
      <c r="M255" s="256"/>
      <c r="N255" s="256"/>
      <c r="O255" s="256"/>
      <c r="P255" s="256"/>
      <c r="Q255" s="256"/>
      <c r="R255" s="256"/>
    </row>
    <row r="256" spans="1:18" s="1" customFormat="1" ht="15.75" x14ac:dyDescent="0.25">
      <c r="A256" s="148"/>
      <c r="B256" s="148"/>
      <c r="C256" s="148"/>
      <c r="D256" s="148"/>
      <c r="E256" s="148"/>
      <c r="F256" s="149"/>
      <c r="G256" s="149"/>
      <c r="H256" s="149"/>
      <c r="I256" s="149"/>
      <c r="J256" s="149"/>
      <c r="K256" s="149"/>
      <c r="L256" s="149"/>
      <c r="M256" s="149"/>
      <c r="N256" s="149"/>
      <c r="O256" s="149"/>
      <c r="P256" s="149"/>
      <c r="Q256" s="149"/>
      <c r="R256" s="149"/>
    </row>
    <row r="257" spans="1:18" s="1" customFormat="1" ht="15.75" x14ac:dyDescent="0.25">
      <c r="A257" s="148" t="s">
        <v>9</v>
      </c>
      <c r="B257" s="148"/>
      <c r="C257" s="148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</row>
    <row r="258" spans="1:18" s="1" customFormat="1" ht="15.75" x14ac:dyDescent="0.25">
      <c r="A258" s="182" t="s">
        <v>108</v>
      </c>
      <c r="B258" s="182"/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</row>
    <row r="259" spans="1:18" s="1" customFormat="1" ht="15.75" x14ac:dyDescent="0.25">
      <c r="A259" s="182"/>
      <c r="B259" s="182"/>
      <c r="C259" s="182"/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</row>
    <row r="260" spans="1:18" s="1" customFormat="1" ht="15.75" x14ac:dyDescent="0.25">
      <c r="A260" s="182" t="s">
        <v>109</v>
      </c>
      <c r="B260" s="182"/>
      <c r="C260" s="182"/>
      <c r="D260" s="182"/>
      <c r="E260" s="182"/>
      <c r="F260" s="182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</row>
    <row r="261" spans="1:18" s="1" customFormat="1" ht="15.75" x14ac:dyDescent="0.25">
      <c r="A261" s="183"/>
      <c r="B261" s="183"/>
      <c r="C261" s="183"/>
      <c r="D261" s="183"/>
      <c r="E261" s="183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</row>
    <row r="262" spans="1:18" s="1" customFormat="1" ht="15.75" x14ac:dyDescent="0.25">
      <c r="A262" s="183" t="s">
        <v>125</v>
      </c>
      <c r="B262" s="183"/>
      <c r="C262" s="183"/>
      <c r="D262" s="183"/>
      <c r="E262" s="183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</row>
    <row r="268" spans="1:18" ht="15.75" x14ac:dyDescent="0.25">
      <c r="A268" s="245" t="s">
        <v>0</v>
      </c>
      <c r="B268" s="245"/>
      <c r="C268" s="245"/>
      <c r="D268" s="245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5"/>
      <c r="Q268" s="245"/>
      <c r="R268" s="245"/>
    </row>
    <row r="269" spans="1:18" ht="15.75" x14ac:dyDescent="0.25">
      <c r="A269" s="245" t="s">
        <v>1</v>
      </c>
      <c r="B269" s="245"/>
      <c r="C269" s="245"/>
      <c r="D269" s="245"/>
      <c r="E269" s="245"/>
      <c r="F269" s="245"/>
      <c r="G269" s="245"/>
      <c r="H269" s="245"/>
      <c r="I269" s="245"/>
      <c r="J269" s="245"/>
      <c r="K269" s="245"/>
      <c r="L269" s="245"/>
      <c r="M269" s="245"/>
      <c r="N269" s="245"/>
      <c r="O269" s="245"/>
      <c r="P269" s="245"/>
      <c r="Q269" s="245"/>
      <c r="R269" s="245"/>
    </row>
    <row r="270" spans="1:18" ht="15.75" x14ac:dyDescent="0.25">
      <c r="A270" s="246" t="s">
        <v>56</v>
      </c>
      <c r="B270" s="246"/>
      <c r="C270" s="246"/>
      <c r="D270" s="246"/>
      <c r="E270" s="246"/>
      <c r="F270" s="246"/>
      <c r="G270" s="246"/>
      <c r="H270" s="246"/>
      <c r="I270" s="246"/>
      <c r="J270" s="246"/>
      <c r="K270" s="246"/>
      <c r="L270" s="246"/>
      <c r="M270" s="246"/>
      <c r="N270" s="246"/>
      <c r="O270" s="246"/>
      <c r="P270" s="246"/>
      <c r="Q270" s="246"/>
      <c r="R270" s="246"/>
    </row>
    <row r="271" spans="1:18" ht="15.75" x14ac:dyDescent="0.25">
      <c r="A271" s="247" t="s">
        <v>314</v>
      </c>
      <c r="B271" s="247"/>
      <c r="C271" s="247"/>
      <c r="D271" s="247"/>
      <c r="E271" s="247"/>
      <c r="F271" s="247"/>
      <c r="G271" s="247"/>
      <c r="H271" s="247"/>
      <c r="I271" s="247"/>
      <c r="J271" s="247"/>
      <c r="K271" s="247"/>
      <c r="L271" s="247"/>
      <c r="M271" s="247"/>
      <c r="N271" s="247"/>
      <c r="O271" s="247"/>
      <c r="P271" s="247"/>
      <c r="Q271" s="247"/>
      <c r="R271" s="247"/>
    </row>
    <row r="272" spans="1:18" ht="15.75" x14ac:dyDescent="0.25">
      <c r="A272" s="247" t="s">
        <v>112</v>
      </c>
      <c r="B272" s="247"/>
      <c r="C272" s="247"/>
      <c r="D272" s="247"/>
      <c r="E272" s="247"/>
      <c r="F272" s="247"/>
      <c r="G272" s="247"/>
      <c r="H272" s="247"/>
      <c r="I272" s="247"/>
      <c r="J272" s="247"/>
      <c r="K272" s="247"/>
      <c r="L272" s="247"/>
      <c r="M272" s="247"/>
      <c r="N272" s="247"/>
      <c r="O272" s="247"/>
      <c r="P272" s="247"/>
      <c r="Q272" s="247"/>
      <c r="R272" s="247"/>
    </row>
    <row r="273" spans="1:18" ht="15.75" x14ac:dyDescent="0.25">
      <c r="A273" s="259" t="s">
        <v>2</v>
      </c>
      <c r="B273" s="259"/>
      <c r="C273" s="259"/>
      <c r="D273" s="259"/>
      <c r="E273" s="259"/>
      <c r="F273" s="259"/>
      <c r="G273" s="259"/>
      <c r="H273" s="259"/>
      <c r="I273" s="259"/>
      <c r="J273" s="259"/>
      <c r="K273" s="259"/>
      <c r="L273" s="259"/>
      <c r="M273" s="259"/>
      <c r="N273" s="259"/>
      <c r="O273" s="259"/>
      <c r="P273" s="137"/>
    </row>
    <row r="274" spans="1:18" ht="132" customHeight="1" x14ac:dyDescent="0.25">
      <c r="A274" s="24"/>
      <c r="B274" s="248" t="s">
        <v>124</v>
      </c>
      <c r="C274" s="260"/>
      <c r="D274" s="260"/>
      <c r="E274" s="260"/>
      <c r="F274" s="260"/>
      <c r="G274" s="260"/>
      <c r="H274" s="260"/>
      <c r="I274" s="260"/>
      <c r="J274" s="260"/>
      <c r="K274" s="260"/>
      <c r="L274" s="260"/>
      <c r="M274" s="260"/>
      <c r="N274" s="260"/>
      <c r="O274" s="260"/>
      <c r="P274" s="260"/>
      <c r="Q274" s="260"/>
      <c r="R274" s="260"/>
    </row>
    <row r="275" spans="1:18" ht="18.75" x14ac:dyDescent="0.3">
      <c r="A275" s="22"/>
      <c r="B275" s="237" t="s">
        <v>11</v>
      </c>
      <c r="C275" s="237"/>
      <c r="D275" s="237"/>
      <c r="E275" s="237"/>
      <c r="F275" s="237"/>
      <c r="G275" s="237"/>
      <c r="H275" s="237"/>
      <c r="I275" s="237"/>
      <c r="J275" s="237"/>
      <c r="K275" s="237"/>
      <c r="L275" s="238" t="s">
        <v>126</v>
      </c>
      <c r="M275" s="238"/>
      <c r="N275" s="238"/>
      <c r="O275" s="43" t="s">
        <v>12</v>
      </c>
      <c r="P275" s="238" t="s">
        <v>127</v>
      </c>
      <c r="Q275" s="238"/>
      <c r="R275" s="238"/>
    </row>
    <row r="276" spans="1:18" ht="18.75" x14ac:dyDescent="0.3">
      <c r="A276" s="22"/>
      <c r="B276" s="239" t="s">
        <v>20</v>
      </c>
      <c r="C276" s="239"/>
      <c r="D276" s="239"/>
      <c r="E276" s="239"/>
      <c r="F276" s="239"/>
      <c r="G276" s="239"/>
      <c r="H276" s="239"/>
      <c r="I276" s="242">
        <v>4</v>
      </c>
      <c r="J276" s="242"/>
      <c r="K276" s="44" t="s">
        <v>19</v>
      </c>
      <c r="L276" s="44"/>
      <c r="M276" s="243" t="s">
        <v>13</v>
      </c>
      <c r="N276" s="243"/>
      <c r="O276" s="243"/>
      <c r="P276" s="244" t="s">
        <v>14</v>
      </c>
      <c r="Q276" s="244"/>
      <c r="R276" s="244"/>
    </row>
    <row r="277" spans="1:18" ht="18.75" x14ac:dyDescent="0.3">
      <c r="A277" s="22"/>
      <c r="B277" s="237" t="s">
        <v>16</v>
      </c>
      <c r="C277" s="237"/>
      <c r="D277" s="238" t="s">
        <v>28</v>
      </c>
      <c r="E277" s="238"/>
      <c r="F277" s="238"/>
      <c r="G277" s="238"/>
      <c r="H277" s="238"/>
      <c r="I277" s="238"/>
      <c r="J277" s="238"/>
      <c r="K277" s="238"/>
      <c r="L277" s="238"/>
      <c r="M277" s="238"/>
      <c r="N277" s="238"/>
      <c r="O277" s="238"/>
      <c r="P277" s="238"/>
      <c r="Q277" s="238"/>
      <c r="R277" s="238"/>
    </row>
    <row r="278" spans="1:18" ht="18.75" x14ac:dyDescent="0.3">
      <c r="A278" s="22"/>
      <c r="B278" s="239" t="s">
        <v>15</v>
      </c>
      <c r="C278" s="239"/>
      <c r="D278" s="258"/>
      <c r="E278" s="258"/>
      <c r="F278" s="258"/>
      <c r="G278" s="258"/>
      <c r="H278" s="258"/>
      <c r="I278" s="258"/>
      <c r="J278" s="258"/>
      <c r="K278" s="258"/>
      <c r="L278" s="258"/>
      <c r="M278" s="258"/>
      <c r="N278" s="258"/>
      <c r="O278" s="258"/>
      <c r="P278" s="258"/>
      <c r="Q278" s="258"/>
      <c r="R278" s="258"/>
    </row>
    <row r="279" spans="1:18" ht="15.75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</row>
    <row r="280" spans="1:18" ht="15.75" x14ac:dyDescent="0.25">
      <c r="A280" s="36"/>
      <c r="B280" s="240" t="s">
        <v>22</v>
      </c>
      <c r="C280" s="240"/>
      <c r="D280" s="240"/>
      <c r="E280" s="240"/>
      <c r="F280" s="240"/>
      <c r="G280" s="240"/>
      <c r="H280" s="240"/>
      <c r="I280" s="240"/>
      <c r="J280" s="240"/>
      <c r="K280" s="240"/>
      <c r="L280" s="240"/>
      <c r="M280" s="240"/>
      <c r="N280" s="240"/>
      <c r="O280" s="240"/>
      <c r="P280" s="240"/>
      <c r="Q280" s="241"/>
      <c r="R280" s="21">
        <v>8</v>
      </c>
    </row>
    <row r="281" spans="1:18" ht="15.75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</row>
    <row r="282" spans="1:18" ht="15.75" x14ac:dyDescent="0.25">
      <c r="A282" s="4"/>
      <c r="B282" s="4"/>
      <c r="C282" s="4"/>
      <c r="D282" s="234" t="s">
        <v>6</v>
      </c>
      <c r="E282" s="235"/>
      <c r="F282" s="235"/>
      <c r="G282" s="235"/>
      <c r="H282" s="235"/>
      <c r="I282" s="235"/>
      <c r="J282" s="235"/>
      <c r="K282" s="235"/>
      <c r="L282" s="235"/>
      <c r="M282" s="235"/>
      <c r="N282" s="236"/>
      <c r="O282" s="8"/>
      <c r="P282" s="240" t="s">
        <v>23</v>
      </c>
      <c r="Q282" s="241"/>
      <c r="R282" s="21">
        <f>IF($R$192=2,1,ROUNDDOWN(R280*0.4,0))</f>
        <v>3</v>
      </c>
    </row>
    <row r="283" spans="1:18" ht="120.75" customHeight="1" x14ac:dyDescent="0.25">
      <c r="A283" s="5"/>
      <c r="B283" s="134"/>
      <c r="C283" s="133" t="s">
        <v>37</v>
      </c>
      <c r="D283" s="40" t="s">
        <v>40</v>
      </c>
      <c r="E283" s="40" t="s">
        <v>298</v>
      </c>
      <c r="F283" s="40" t="s">
        <v>88</v>
      </c>
      <c r="G283" s="40" t="s">
        <v>299</v>
      </c>
      <c r="H283" s="40" t="s">
        <v>300</v>
      </c>
      <c r="I283" s="40" t="s">
        <v>301</v>
      </c>
      <c r="J283" s="40" t="s">
        <v>302</v>
      </c>
      <c r="K283" s="40" t="s">
        <v>303</v>
      </c>
      <c r="L283" s="40"/>
      <c r="M283" s="14"/>
      <c r="N283" s="15"/>
      <c r="O283" s="12"/>
      <c r="P283" s="12"/>
    </row>
    <row r="284" spans="1:18" x14ac:dyDescent="0.25">
      <c r="A284" s="5"/>
      <c r="B284" s="251"/>
      <c r="C284" s="251"/>
      <c r="D284" s="234" t="s">
        <v>7</v>
      </c>
      <c r="E284" s="235"/>
      <c r="F284" s="235"/>
      <c r="G284" s="235"/>
      <c r="H284" s="235"/>
      <c r="I284" s="235"/>
      <c r="J284" s="235"/>
      <c r="K284" s="235"/>
      <c r="L284" s="235"/>
      <c r="M284" s="235"/>
      <c r="N284" s="236"/>
      <c r="O284" s="13" t="s">
        <v>8</v>
      </c>
      <c r="P284" s="30"/>
    </row>
    <row r="285" spans="1:18" x14ac:dyDescent="0.25">
      <c r="A285" s="5"/>
      <c r="B285" s="252"/>
      <c r="C285" s="252"/>
      <c r="D285" s="11">
        <v>1</v>
      </c>
      <c r="E285" s="6">
        <v>1</v>
      </c>
      <c r="F285" s="6">
        <v>1</v>
      </c>
      <c r="G285" s="6">
        <v>3</v>
      </c>
      <c r="H285" s="6">
        <v>3</v>
      </c>
      <c r="I285" s="6">
        <v>3</v>
      </c>
      <c r="J285" s="6">
        <v>3</v>
      </c>
      <c r="K285" s="6">
        <v>3</v>
      </c>
      <c r="L285" s="6"/>
      <c r="M285" s="6"/>
      <c r="N285" s="6"/>
      <c r="O285" s="16">
        <f>SUM(D$285:N$285)</f>
        <v>18</v>
      </c>
      <c r="P285" s="29"/>
    </row>
    <row r="286" spans="1:18" ht="48" x14ac:dyDescent="0.25">
      <c r="A286" s="17"/>
      <c r="B286" s="144" t="s">
        <v>3</v>
      </c>
      <c r="C286" s="144" t="s">
        <v>4</v>
      </c>
      <c r="D286" s="253" t="s">
        <v>5</v>
      </c>
      <c r="E286" s="254"/>
      <c r="F286" s="254"/>
      <c r="G286" s="254"/>
      <c r="H286" s="254"/>
      <c r="I286" s="254"/>
      <c r="J286" s="254"/>
      <c r="K286" s="254"/>
      <c r="L286" s="254"/>
      <c r="M286" s="254"/>
      <c r="N286" s="255"/>
      <c r="O286" s="28" t="s">
        <v>17</v>
      </c>
      <c r="P286" s="28" t="s">
        <v>21</v>
      </c>
      <c r="Q286" s="28" t="s">
        <v>18</v>
      </c>
      <c r="R286" s="28" t="s">
        <v>10</v>
      </c>
    </row>
    <row r="287" spans="1:18" ht="18.75" x14ac:dyDescent="0.3">
      <c r="A287" s="7"/>
      <c r="B287" s="106">
        <v>1</v>
      </c>
      <c r="C287" s="64" t="s">
        <v>44</v>
      </c>
      <c r="D287" s="156">
        <v>95</v>
      </c>
      <c r="E287" s="217">
        <v>95</v>
      </c>
      <c r="F287" s="217">
        <v>96</v>
      </c>
      <c r="G287" s="156">
        <v>90</v>
      </c>
      <c r="H287" s="217">
        <v>90</v>
      </c>
      <c r="I287" s="156">
        <v>90</v>
      </c>
      <c r="J287" s="156">
        <v>90</v>
      </c>
      <c r="K287" s="217">
        <v>90</v>
      </c>
      <c r="L287" s="50"/>
      <c r="M287" s="50"/>
      <c r="N287" s="50"/>
      <c r="O287" s="51">
        <f>((D287*$D$285+E287*$E$285+F287*$F$285+G287*$G$285+H287*$H$285+I287*$I$285+J287*$J$285+K287*$K$285+$L$285*L287+$M$285*M287+$N$285*N287)/$O$285)*0.9</f>
        <v>81.8</v>
      </c>
      <c r="P287" s="51">
        <v>41</v>
      </c>
      <c r="Q287" s="52">
        <f>P287*0.1</f>
        <v>4.1000000000000005</v>
      </c>
      <c r="R287" s="52">
        <f>O287+Q287</f>
        <v>85.899999999999991</v>
      </c>
    </row>
    <row r="288" spans="1:18" ht="18.75" x14ac:dyDescent="0.3">
      <c r="A288" s="7"/>
      <c r="B288" s="49">
        <v>2</v>
      </c>
      <c r="C288" s="64" t="s">
        <v>304</v>
      </c>
      <c r="D288" s="156">
        <v>90</v>
      </c>
      <c r="E288" s="217">
        <v>90</v>
      </c>
      <c r="F288" s="217">
        <v>82</v>
      </c>
      <c r="G288" s="156">
        <v>90</v>
      </c>
      <c r="H288" s="217">
        <v>90</v>
      </c>
      <c r="I288" s="156">
        <v>95</v>
      </c>
      <c r="J288" s="156">
        <v>95</v>
      </c>
      <c r="K288" s="217">
        <v>85</v>
      </c>
      <c r="L288" s="50"/>
      <c r="M288" s="50"/>
      <c r="N288" s="50"/>
      <c r="O288" s="51">
        <f t="shared" ref="O288:O291" si="19">((D288*$D$285+E288*$E$285+F288*$F$285+G288*$G$285+H288*$H$285+I288*$I$285+J288*$J$285+K288*$K$285+$L$285*L288+$M$285*M288+$N$285*N288)/$O$285)*0.9</f>
        <v>81.349999999999994</v>
      </c>
      <c r="P288" s="51">
        <v>3</v>
      </c>
      <c r="Q288" s="52">
        <f t="shared" ref="Q288:Q291" si="20">P288*0.1</f>
        <v>0.30000000000000004</v>
      </c>
      <c r="R288" s="52">
        <f t="shared" ref="R288:R291" si="21">O288+Q288</f>
        <v>81.649999999999991</v>
      </c>
    </row>
    <row r="289" spans="1:18" ht="19.5" thickBot="1" x14ac:dyDescent="0.35">
      <c r="A289" s="7"/>
      <c r="B289" s="109">
        <v>3</v>
      </c>
      <c r="C289" s="112" t="s">
        <v>38</v>
      </c>
      <c r="D289" s="166">
        <v>80</v>
      </c>
      <c r="E289" s="179">
        <v>85</v>
      </c>
      <c r="F289" s="179">
        <v>80</v>
      </c>
      <c r="G289" s="166">
        <v>74</v>
      </c>
      <c r="H289" s="179">
        <v>74</v>
      </c>
      <c r="I289" s="166">
        <v>80</v>
      </c>
      <c r="J289" s="179">
        <v>80</v>
      </c>
      <c r="K289" s="179">
        <v>74</v>
      </c>
      <c r="L289" s="102"/>
      <c r="M289" s="102"/>
      <c r="N289" s="102"/>
      <c r="O289" s="103">
        <f t="shared" si="19"/>
        <v>69.55</v>
      </c>
      <c r="P289" s="103"/>
      <c r="Q289" s="104">
        <f t="shared" si="20"/>
        <v>0</v>
      </c>
      <c r="R289" s="104">
        <f t="shared" si="21"/>
        <v>69.55</v>
      </c>
    </row>
    <row r="290" spans="1:18" ht="18.75" x14ac:dyDescent="0.3">
      <c r="A290" s="7"/>
      <c r="B290" s="53">
        <v>4</v>
      </c>
      <c r="C290" s="85" t="s">
        <v>305</v>
      </c>
      <c r="D290" s="164">
        <v>74</v>
      </c>
      <c r="E290" s="218">
        <v>85</v>
      </c>
      <c r="F290" s="218">
        <v>74</v>
      </c>
      <c r="G290" s="164">
        <v>70</v>
      </c>
      <c r="H290" s="219">
        <v>75</v>
      </c>
      <c r="I290" s="164">
        <v>80</v>
      </c>
      <c r="J290" s="219">
        <v>80</v>
      </c>
      <c r="K290" s="219">
        <v>75</v>
      </c>
      <c r="L290" s="55"/>
      <c r="M290" s="55"/>
      <c r="N290" s="55"/>
      <c r="O290" s="56">
        <f t="shared" si="19"/>
        <v>68.649999999999991</v>
      </c>
      <c r="P290" s="56"/>
      <c r="Q290" s="57">
        <f t="shared" si="20"/>
        <v>0</v>
      </c>
      <c r="R290" s="57">
        <f t="shared" si="21"/>
        <v>68.649999999999991</v>
      </c>
    </row>
    <row r="291" spans="1:18" ht="18.75" x14ac:dyDescent="0.3">
      <c r="A291" s="7"/>
      <c r="B291" s="49">
        <v>5</v>
      </c>
      <c r="C291" s="64" t="s">
        <v>306</v>
      </c>
      <c r="D291" s="156">
        <v>74</v>
      </c>
      <c r="E291" s="216">
        <v>85</v>
      </c>
      <c r="F291" s="216">
        <v>74</v>
      </c>
      <c r="G291" s="156">
        <v>70</v>
      </c>
      <c r="H291" s="217">
        <v>74</v>
      </c>
      <c r="I291" s="156">
        <v>80</v>
      </c>
      <c r="J291" s="156">
        <v>80</v>
      </c>
      <c r="K291" s="217">
        <v>74</v>
      </c>
      <c r="L291" s="50"/>
      <c r="M291" s="50"/>
      <c r="N291" s="50"/>
      <c r="O291" s="51">
        <f t="shared" si="19"/>
        <v>68.349999999999994</v>
      </c>
      <c r="P291" s="51"/>
      <c r="Q291" s="52">
        <f t="shared" si="20"/>
        <v>0</v>
      </c>
      <c r="R291" s="52">
        <f t="shared" si="21"/>
        <v>68.349999999999994</v>
      </c>
    </row>
    <row r="292" spans="1:18" ht="18.75" x14ac:dyDescent="0.3">
      <c r="B292" s="67"/>
      <c r="C292" s="68"/>
      <c r="D292" s="111"/>
      <c r="E292" s="111"/>
      <c r="F292" s="111"/>
      <c r="G292" s="111"/>
      <c r="H292" s="111"/>
      <c r="I292" s="111"/>
      <c r="J292" s="111"/>
      <c r="K292" s="68"/>
      <c r="L292" s="68"/>
      <c r="M292" s="68"/>
      <c r="N292" s="68"/>
      <c r="O292" s="75"/>
      <c r="P292" s="73"/>
      <c r="Q292" s="74"/>
      <c r="R292" s="76"/>
    </row>
    <row r="293" spans="1:18" ht="18.75" x14ac:dyDescent="0.3">
      <c r="B293" s="67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75"/>
      <c r="P293" s="73"/>
      <c r="Q293" s="74"/>
      <c r="R293" s="76"/>
    </row>
    <row r="294" spans="1:18" ht="15.75" x14ac:dyDescent="0.25">
      <c r="A294" s="256" t="s">
        <v>156</v>
      </c>
      <c r="B294" s="256"/>
      <c r="C294" s="256"/>
      <c r="D294" s="256"/>
      <c r="E294" s="256"/>
      <c r="F294" s="256"/>
      <c r="G294" s="256"/>
      <c r="H294" s="256"/>
      <c r="I294" s="256"/>
      <c r="J294" s="256"/>
      <c r="K294" s="256"/>
      <c r="L294" s="256"/>
      <c r="M294" s="256"/>
      <c r="N294" s="256"/>
      <c r="O294" s="256"/>
      <c r="P294" s="256"/>
      <c r="Q294" s="256"/>
      <c r="R294" s="256"/>
    </row>
    <row r="295" spans="1:18" ht="15.75" x14ac:dyDescent="0.25">
      <c r="A295" s="148"/>
      <c r="B295" s="148"/>
      <c r="C295" s="148"/>
      <c r="D295" s="148"/>
      <c r="E295" s="148"/>
      <c r="F295" s="149"/>
      <c r="G295" s="149"/>
      <c r="H295" s="149"/>
      <c r="I295" s="149"/>
      <c r="J295" s="149"/>
      <c r="K295" s="149"/>
      <c r="L295" s="149"/>
      <c r="M295" s="149"/>
      <c r="N295" s="149"/>
      <c r="O295" s="149"/>
      <c r="P295" s="149"/>
      <c r="Q295" s="149"/>
      <c r="R295" s="149"/>
    </row>
    <row r="296" spans="1:18" ht="15.75" x14ac:dyDescent="0.25">
      <c r="A296" s="148" t="s">
        <v>9</v>
      </c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</row>
    <row r="297" spans="1:18" ht="15.75" x14ac:dyDescent="0.25">
      <c r="A297" s="182" t="s">
        <v>108</v>
      </c>
      <c r="B297" s="182"/>
      <c r="C297" s="182"/>
      <c r="D297" s="182"/>
      <c r="E297" s="182"/>
      <c r="F297" s="182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</row>
    <row r="298" spans="1:18" ht="15.75" x14ac:dyDescent="0.25">
      <c r="A298" s="182"/>
      <c r="B298" s="182"/>
      <c r="C298" s="182"/>
      <c r="D298" s="182"/>
      <c r="E298" s="182"/>
      <c r="F298" s="182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</row>
    <row r="299" spans="1:18" ht="15.75" x14ac:dyDescent="0.25">
      <c r="A299" s="182" t="s">
        <v>109</v>
      </c>
      <c r="B299" s="182"/>
      <c r="C299" s="182"/>
      <c r="D299" s="182"/>
      <c r="E299" s="182"/>
      <c r="F299" s="182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</row>
    <row r="300" spans="1:18" ht="15.75" x14ac:dyDescent="0.25">
      <c r="A300" s="183"/>
      <c r="B300" s="183"/>
      <c r="C300" s="183"/>
      <c r="D300" s="183"/>
      <c r="E300" s="183"/>
      <c r="F300" s="183"/>
      <c r="G300" s="183"/>
      <c r="H300" s="183"/>
      <c r="I300" s="183"/>
      <c r="J300" s="183"/>
      <c r="K300" s="183"/>
      <c r="L300" s="183"/>
      <c r="M300" s="183"/>
      <c r="N300" s="183"/>
      <c r="O300" s="183"/>
      <c r="P300" s="183"/>
      <c r="Q300" s="183"/>
      <c r="R300" s="183"/>
    </row>
    <row r="301" spans="1:18" ht="15.75" x14ac:dyDescent="0.25">
      <c r="A301" s="183" t="s">
        <v>125</v>
      </c>
      <c r="B301" s="183"/>
      <c r="C301" s="183"/>
      <c r="D301" s="183"/>
      <c r="E301" s="183"/>
      <c r="F301" s="183"/>
      <c r="G301" s="183"/>
      <c r="H301" s="183"/>
      <c r="I301" s="183"/>
      <c r="J301" s="183"/>
      <c r="K301" s="183"/>
      <c r="L301" s="183"/>
      <c r="M301" s="183"/>
      <c r="N301" s="183"/>
      <c r="O301" s="183"/>
      <c r="P301" s="183"/>
      <c r="Q301" s="183"/>
      <c r="R301" s="183"/>
    </row>
    <row r="308" spans="1:18" ht="15.75" x14ac:dyDescent="0.25">
      <c r="A308" s="245" t="s">
        <v>0</v>
      </c>
      <c r="B308" s="245"/>
      <c r="C308" s="245"/>
      <c r="D308" s="245"/>
      <c r="E308" s="245"/>
      <c r="F308" s="245"/>
      <c r="G308" s="245"/>
      <c r="H308" s="245"/>
      <c r="I308" s="245"/>
      <c r="J308" s="245"/>
      <c r="K308" s="245"/>
      <c r="L308" s="245"/>
      <c r="M308" s="245"/>
      <c r="N308" s="245"/>
      <c r="O308" s="245"/>
      <c r="P308" s="245"/>
      <c r="Q308" s="245"/>
      <c r="R308" s="245"/>
    </row>
    <row r="309" spans="1:18" ht="15.75" x14ac:dyDescent="0.25">
      <c r="A309" s="245" t="s">
        <v>1</v>
      </c>
      <c r="B309" s="245"/>
      <c r="C309" s="245"/>
      <c r="D309" s="245"/>
      <c r="E309" s="245"/>
      <c r="F309" s="245"/>
      <c r="G309" s="245"/>
      <c r="H309" s="245"/>
      <c r="I309" s="245"/>
      <c r="J309" s="245"/>
      <c r="K309" s="245"/>
      <c r="L309" s="245"/>
      <c r="M309" s="245"/>
      <c r="N309" s="245"/>
      <c r="O309" s="245"/>
      <c r="P309" s="245"/>
      <c r="Q309" s="245"/>
      <c r="R309" s="245"/>
    </row>
    <row r="310" spans="1:18" ht="15.75" x14ac:dyDescent="0.25">
      <c r="A310" s="246" t="s">
        <v>56</v>
      </c>
      <c r="B310" s="246"/>
      <c r="C310" s="246"/>
      <c r="D310" s="246"/>
      <c r="E310" s="246"/>
      <c r="F310" s="246"/>
      <c r="G310" s="246"/>
      <c r="H310" s="246"/>
      <c r="I310" s="246"/>
      <c r="J310" s="246"/>
      <c r="K310" s="246"/>
      <c r="L310" s="246"/>
      <c r="M310" s="246"/>
      <c r="N310" s="246"/>
      <c r="O310" s="246"/>
      <c r="P310" s="246"/>
      <c r="Q310" s="246"/>
      <c r="R310" s="246"/>
    </row>
    <row r="311" spans="1:18" ht="15.75" x14ac:dyDescent="0.25">
      <c r="A311" s="247" t="s">
        <v>307</v>
      </c>
      <c r="B311" s="247"/>
      <c r="C311" s="247"/>
      <c r="D311" s="247"/>
      <c r="E311" s="247"/>
      <c r="F311" s="247"/>
      <c r="G311" s="247"/>
      <c r="H311" s="247"/>
      <c r="I311" s="247"/>
      <c r="J311" s="247"/>
      <c r="K311" s="247"/>
      <c r="L311" s="247"/>
      <c r="M311" s="247"/>
      <c r="N311" s="247"/>
      <c r="O311" s="247"/>
      <c r="P311" s="247"/>
      <c r="Q311" s="247"/>
      <c r="R311" s="247"/>
    </row>
    <row r="312" spans="1:18" ht="15.75" x14ac:dyDescent="0.25">
      <c r="A312" s="247" t="s">
        <v>112</v>
      </c>
      <c r="B312" s="247"/>
      <c r="C312" s="247"/>
      <c r="D312" s="247"/>
      <c r="E312" s="247"/>
      <c r="F312" s="247"/>
      <c r="G312" s="247"/>
      <c r="H312" s="247"/>
      <c r="I312" s="247"/>
      <c r="J312" s="247"/>
      <c r="K312" s="247"/>
      <c r="L312" s="247"/>
      <c r="M312" s="247"/>
      <c r="N312" s="247"/>
      <c r="O312" s="247"/>
      <c r="P312" s="247"/>
      <c r="Q312" s="247"/>
      <c r="R312" s="247"/>
    </row>
    <row r="313" spans="1:18" ht="15.75" x14ac:dyDescent="0.25">
      <c r="A313" s="259" t="s">
        <v>2</v>
      </c>
      <c r="B313" s="259"/>
      <c r="C313" s="259"/>
      <c r="D313" s="259"/>
      <c r="E313" s="259"/>
      <c r="F313" s="259"/>
      <c r="G313" s="259"/>
      <c r="H313" s="259"/>
      <c r="I313" s="259"/>
      <c r="J313" s="259"/>
      <c r="K313" s="259"/>
      <c r="L313" s="259"/>
      <c r="M313" s="259"/>
      <c r="N313" s="259"/>
      <c r="O313" s="259"/>
      <c r="P313" s="137"/>
    </row>
    <row r="314" spans="1:18" ht="130.5" customHeight="1" x14ac:dyDescent="0.25">
      <c r="A314" s="24"/>
      <c r="B314" s="248" t="s">
        <v>124</v>
      </c>
      <c r="C314" s="260"/>
      <c r="D314" s="260"/>
      <c r="E314" s="260"/>
      <c r="F314" s="260"/>
      <c r="G314" s="260"/>
      <c r="H314" s="260"/>
      <c r="I314" s="260"/>
      <c r="J314" s="260"/>
      <c r="K314" s="260"/>
      <c r="L314" s="260"/>
      <c r="M314" s="260"/>
      <c r="N314" s="260"/>
      <c r="O314" s="260"/>
      <c r="P314" s="260"/>
      <c r="Q314" s="260"/>
      <c r="R314" s="260"/>
    </row>
    <row r="315" spans="1:18" ht="18.75" x14ac:dyDescent="0.3">
      <c r="A315" s="22"/>
      <c r="B315" s="237" t="s">
        <v>11</v>
      </c>
      <c r="C315" s="237"/>
      <c r="D315" s="237"/>
      <c r="E315" s="237"/>
      <c r="F315" s="237"/>
      <c r="G315" s="237"/>
      <c r="H315" s="237"/>
      <c r="I315" s="237"/>
      <c r="J315" s="237"/>
      <c r="K315" s="237"/>
      <c r="L315" s="238" t="s">
        <v>126</v>
      </c>
      <c r="M315" s="238"/>
      <c r="N315" s="238"/>
      <c r="O315" s="43" t="s">
        <v>12</v>
      </c>
      <c r="P315" s="238" t="s">
        <v>127</v>
      </c>
      <c r="Q315" s="238"/>
      <c r="R315" s="238"/>
    </row>
    <row r="316" spans="1:18" ht="18.75" x14ac:dyDescent="0.3">
      <c r="A316" s="22"/>
      <c r="B316" s="239" t="s">
        <v>20</v>
      </c>
      <c r="C316" s="239"/>
      <c r="D316" s="239"/>
      <c r="E316" s="239"/>
      <c r="F316" s="239"/>
      <c r="G316" s="239"/>
      <c r="H316" s="239"/>
      <c r="I316" s="242">
        <v>4</v>
      </c>
      <c r="J316" s="242"/>
      <c r="K316" s="44" t="s">
        <v>19</v>
      </c>
      <c r="L316" s="44"/>
      <c r="M316" s="243" t="s">
        <v>13</v>
      </c>
      <c r="N316" s="243"/>
      <c r="O316" s="243"/>
      <c r="P316" s="244" t="s">
        <v>14</v>
      </c>
      <c r="Q316" s="244"/>
      <c r="R316" s="244"/>
    </row>
    <row r="317" spans="1:18" ht="18.75" x14ac:dyDescent="0.3">
      <c r="A317" s="22"/>
      <c r="B317" s="237" t="s">
        <v>16</v>
      </c>
      <c r="C317" s="237"/>
      <c r="D317" s="238" t="s">
        <v>194</v>
      </c>
      <c r="E317" s="238"/>
      <c r="F317" s="238"/>
      <c r="G317" s="238"/>
      <c r="H317" s="238"/>
      <c r="I317" s="238"/>
      <c r="J317" s="238"/>
      <c r="K317" s="238"/>
      <c r="L317" s="238"/>
      <c r="M317" s="238"/>
      <c r="N317" s="238"/>
      <c r="O317" s="238"/>
      <c r="P317" s="238"/>
      <c r="Q317" s="238"/>
      <c r="R317" s="238"/>
    </row>
    <row r="318" spans="1:18" ht="18.75" x14ac:dyDescent="0.3">
      <c r="A318" s="22"/>
      <c r="B318" s="239" t="s">
        <v>15</v>
      </c>
      <c r="C318" s="239"/>
      <c r="D318" s="258"/>
      <c r="E318" s="258"/>
      <c r="F318" s="258"/>
      <c r="G318" s="258"/>
      <c r="H318" s="258"/>
      <c r="I318" s="258"/>
      <c r="J318" s="258"/>
      <c r="K318" s="258"/>
      <c r="L318" s="258"/>
      <c r="M318" s="258"/>
      <c r="N318" s="258"/>
      <c r="O318" s="258"/>
      <c r="P318" s="258"/>
      <c r="Q318" s="258"/>
      <c r="R318" s="258"/>
    </row>
    <row r="319" spans="1:18" ht="15.75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</row>
    <row r="320" spans="1:18" ht="15.75" x14ac:dyDescent="0.25">
      <c r="A320" s="36"/>
      <c r="B320" s="240" t="s">
        <v>22</v>
      </c>
      <c r="C320" s="240"/>
      <c r="D320" s="240"/>
      <c r="E320" s="240"/>
      <c r="F320" s="240"/>
      <c r="G320" s="240"/>
      <c r="H320" s="240"/>
      <c r="I320" s="240"/>
      <c r="J320" s="240"/>
      <c r="K320" s="240"/>
      <c r="L320" s="240"/>
      <c r="M320" s="240"/>
      <c r="N320" s="240"/>
      <c r="O320" s="240"/>
      <c r="P320" s="240"/>
      <c r="Q320" s="241"/>
      <c r="R320" s="21">
        <v>5</v>
      </c>
    </row>
    <row r="321" spans="1:18" ht="15.75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</row>
    <row r="322" spans="1:18" ht="15.75" x14ac:dyDescent="0.25">
      <c r="A322" s="4"/>
      <c r="B322" s="4"/>
      <c r="C322" s="4"/>
      <c r="D322" s="234" t="s">
        <v>6</v>
      </c>
      <c r="E322" s="235"/>
      <c r="F322" s="235"/>
      <c r="G322" s="235"/>
      <c r="H322" s="235"/>
      <c r="I322" s="235"/>
      <c r="J322" s="235"/>
      <c r="K322" s="235"/>
      <c r="L322" s="235"/>
      <c r="M322" s="235"/>
      <c r="N322" s="236"/>
      <c r="O322" s="8"/>
      <c r="P322" s="240" t="s">
        <v>23</v>
      </c>
      <c r="Q322" s="241"/>
      <c r="R322" s="21">
        <f>IF($R$242=2,1,ROUNDDOWN(R320*0.4,0))</f>
        <v>2</v>
      </c>
    </row>
    <row r="323" spans="1:18" ht="141" x14ac:dyDescent="0.25">
      <c r="A323" s="5"/>
      <c r="B323" s="134"/>
      <c r="C323" s="133" t="s">
        <v>316</v>
      </c>
      <c r="D323" s="40" t="s">
        <v>40</v>
      </c>
      <c r="E323" s="40" t="s">
        <v>88</v>
      </c>
      <c r="F323" s="40" t="s">
        <v>250</v>
      </c>
      <c r="G323" s="40" t="s">
        <v>318</v>
      </c>
      <c r="H323" s="40" t="s">
        <v>319</v>
      </c>
      <c r="I323" s="40" t="s">
        <v>320</v>
      </c>
      <c r="J323" s="40" t="s">
        <v>321</v>
      </c>
      <c r="K323" s="40"/>
      <c r="L323" s="40"/>
      <c r="M323" s="14"/>
      <c r="N323" s="15"/>
      <c r="O323" s="12"/>
      <c r="P323" s="12"/>
    </row>
    <row r="324" spans="1:18" x14ac:dyDescent="0.25">
      <c r="A324" s="5"/>
      <c r="B324" s="251"/>
      <c r="C324" s="251"/>
      <c r="D324" s="234" t="s">
        <v>7</v>
      </c>
      <c r="E324" s="235"/>
      <c r="F324" s="235"/>
      <c r="G324" s="235"/>
      <c r="H324" s="235"/>
      <c r="I324" s="235"/>
      <c r="J324" s="235"/>
      <c r="K324" s="235"/>
      <c r="L324" s="235"/>
      <c r="M324" s="235"/>
      <c r="N324" s="236"/>
      <c r="O324" s="13" t="s">
        <v>8</v>
      </c>
      <c r="P324" s="30"/>
    </row>
    <row r="325" spans="1:18" x14ac:dyDescent="0.25">
      <c r="A325" s="5"/>
      <c r="B325" s="252"/>
      <c r="C325" s="252"/>
      <c r="D325" s="11">
        <v>1</v>
      </c>
      <c r="E325" s="6">
        <v>1</v>
      </c>
      <c r="F325" s="6">
        <v>1</v>
      </c>
      <c r="G325" s="6">
        <v>3</v>
      </c>
      <c r="H325" s="6">
        <v>3</v>
      </c>
      <c r="I325" s="6">
        <v>3</v>
      </c>
      <c r="J325" s="6">
        <v>3</v>
      </c>
      <c r="K325" s="6"/>
      <c r="L325" s="6"/>
      <c r="M325" s="6"/>
      <c r="N325" s="6"/>
      <c r="O325" s="16">
        <f>SUM(D325:N325)</f>
        <v>15</v>
      </c>
      <c r="P325" s="29"/>
    </row>
    <row r="326" spans="1:18" ht="48" x14ac:dyDescent="0.25">
      <c r="A326" s="17"/>
      <c r="B326" s="135" t="s">
        <v>3</v>
      </c>
      <c r="C326" s="135" t="s">
        <v>4</v>
      </c>
      <c r="D326" s="268" t="s">
        <v>5</v>
      </c>
      <c r="E326" s="268"/>
      <c r="F326" s="268"/>
      <c r="G326" s="268"/>
      <c r="H326" s="268"/>
      <c r="I326" s="268"/>
      <c r="J326" s="268"/>
      <c r="K326" s="268"/>
      <c r="L326" s="268"/>
      <c r="M326" s="268"/>
      <c r="N326" s="268"/>
      <c r="O326" s="48" t="s">
        <v>17</v>
      </c>
      <c r="P326" s="48" t="s">
        <v>21</v>
      </c>
      <c r="Q326" s="48" t="s">
        <v>18</v>
      </c>
      <c r="R326" s="48" t="s">
        <v>10</v>
      </c>
    </row>
    <row r="327" spans="1:18" ht="18.75" x14ac:dyDescent="0.3">
      <c r="A327" s="7"/>
      <c r="B327" s="49">
        <v>1</v>
      </c>
      <c r="C327" s="174" t="s">
        <v>317</v>
      </c>
      <c r="D327" s="171">
        <v>90</v>
      </c>
      <c r="E327" s="171">
        <v>92</v>
      </c>
      <c r="F327" s="171">
        <v>94</v>
      </c>
      <c r="G327" s="156">
        <v>92</v>
      </c>
      <c r="H327" s="171">
        <v>90</v>
      </c>
      <c r="I327" s="171">
        <v>100</v>
      </c>
      <c r="J327" s="171">
        <v>97</v>
      </c>
      <c r="K327" s="83"/>
      <c r="L327" s="50"/>
      <c r="M327" s="50"/>
      <c r="N327" s="50"/>
      <c r="O327" s="51">
        <f>((D327*$D$325+E327*$E$325+F327*$F$325+G327*$G$325+H327*$H$325+I327*$I$325+J327*$J$325+K327*$K$325+$L$325*L327+$M$325*M327+$N$325*N327)/$O$325)*0.9</f>
        <v>84.78</v>
      </c>
      <c r="P327" s="51"/>
      <c r="Q327" s="52">
        <f>P327*0.1</f>
        <v>0</v>
      </c>
      <c r="R327" s="52">
        <f>O327+Q327</f>
        <v>84.78</v>
      </c>
    </row>
    <row r="328" spans="1:18" ht="19.5" thickBot="1" x14ac:dyDescent="0.35">
      <c r="A328" s="7"/>
      <c r="B328" s="109">
        <v>2</v>
      </c>
      <c r="C328" s="128" t="s">
        <v>322</v>
      </c>
      <c r="D328" s="175">
        <v>80</v>
      </c>
      <c r="E328" s="175">
        <v>95</v>
      </c>
      <c r="F328" s="175">
        <v>95</v>
      </c>
      <c r="G328" s="166">
        <v>90</v>
      </c>
      <c r="H328" s="175">
        <v>87</v>
      </c>
      <c r="I328" s="175">
        <v>90</v>
      </c>
      <c r="J328" s="175">
        <v>92</v>
      </c>
      <c r="K328" s="114"/>
      <c r="L328" s="102"/>
      <c r="M328" s="102"/>
      <c r="N328" s="102"/>
      <c r="O328" s="103">
        <f>((D328*$D$325+E328*$E$325+F328*$F$325+G328*$G$325+H328*$H$325+I328*$I$325+J328*$J$325+K328*$K$325+$L$325*L328+$M$325*M328+$N$325*N328)/$O$325)*0.9</f>
        <v>80.819999999999993</v>
      </c>
      <c r="P328" s="103">
        <v>3</v>
      </c>
      <c r="Q328" s="104">
        <f t="shared" ref="Q328:Q329" si="22">P328*0.1</f>
        <v>0.30000000000000004</v>
      </c>
      <c r="R328" s="104">
        <f t="shared" ref="R328:R329" si="23">O328+Q328</f>
        <v>81.11999999999999</v>
      </c>
    </row>
    <row r="329" spans="1:18" ht="18.75" x14ac:dyDescent="0.3">
      <c r="A329" s="7"/>
      <c r="B329" s="53">
        <v>3</v>
      </c>
      <c r="C329" s="54" t="s">
        <v>323</v>
      </c>
      <c r="D329" s="172">
        <v>82</v>
      </c>
      <c r="E329" s="172">
        <v>75</v>
      </c>
      <c r="F329" s="172">
        <v>85</v>
      </c>
      <c r="G329" s="164">
        <v>90</v>
      </c>
      <c r="H329" s="172">
        <v>85</v>
      </c>
      <c r="I329" s="172">
        <v>94</v>
      </c>
      <c r="J329" s="172">
        <v>90</v>
      </c>
      <c r="K329" s="84"/>
      <c r="L329" s="55"/>
      <c r="M329" s="55"/>
      <c r="N329" s="55"/>
      <c r="O329" s="56">
        <f>((D329*$D$325+E329*$E$325+F329*$F$325+G329*$G$325+H329*$H$325+I329*$I$325+J329*$J$325+K329*$K$325+$L$325*L329+$M$325*M329+$N$325*N329)/$O$325)*0.9</f>
        <v>79.14</v>
      </c>
      <c r="P329" s="56"/>
      <c r="Q329" s="57">
        <f t="shared" si="22"/>
        <v>0</v>
      </c>
      <c r="R329" s="57">
        <f t="shared" si="23"/>
        <v>79.14</v>
      </c>
    </row>
    <row r="330" spans="1:18" ht="18.75" x14ac:dyDescent="0.3">
      <c r="B330" s="68"/>
      <c r="C330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75"/>
      <c r="P330" s="73"/>
      <c r="Q330" s="74"/>
      <c r="R330" s="76"/>
    </row>
    <row r="331" spans="1:18" ht="18.75" x14ac:dyDescent="0.3">
      <c r="B331" s="68"/>
      <c r="C331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75"/>
      <c r="P331" s="73"/>
      <c r="Q331" s="74"/>
      <c r="R331" s="76"/>
    </row>
    <row r="332" spans="1:18" ht="15.75" x14ac:dyDescent="0.25">
      <c r="A332" s="256" t="s">
        <v>131</v>
      </c>
      <c r="B332" s="256"/>
      <c r="C332" s="256"/>
      <c r="D332" s="256"/>
      <c r="E332" s="256"/>
      <c r="F332" s="256"/>
      <c r="G332" s="256"/>
      <c r="H332" s="256"/>
      <c r="I332" s="256"/>
      <c r="J332" s="256"/>
      <c r="K332" s="256"/>
      <c r="L332" s="256"/>
      <c r="M332" s="256"/>
      <c r="N332" s="256"/>
      <c r="O332" s="256"/>
      <c r="P332" s="256"/>
      <c r="Q332" s="256"/>
      <c r="R332" s="256"/>
    </row>
    <row r="333" spans="1:18" ht="15.75" x14ac:dyDescent="0.25">
      <c r="A333" s="148"/>
      <c r="B333" s="148"/>
      <c r="C333" s="148"/>
      <c r="D333" s="148"/>
      <c r="E333" s="148"/>
      <c r="F333" s="149"/>
      <c r="G333" s="149"/>
      <c r="H333" s="149"/>
      <c r="I333" s="149"/>
      <c r="J333" s="149"/>
      <c r="K333" s="149"/>
      <c r="L333" s="149"/>
      <c r="M333" s="149"/>
      <c r="N333" s="149"/>
      <c r="O333" s="149"/>
      <c r="P333" s="149"/>
      <c r="Q333" s="149"/>
      <c r="R333" s="149"/>
    </row>
    <row r="334" spans="1:18" ht="15.75" x14ac:dyDescent="0.25">
      <c r="A334" s="148" t="s">
        <v>9</v>
      </c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</row>
    <row r="335" spans="1:18" ht="15.75" x14ac:dyDescent="0.25">
      <c r="A335" s="182" t="s">
        <v>108</v>
      </c>
      <c r="B335" s="182"/>
      <c r="C335" s="182"/>
      <c r="D335" s="182"/>
      <c r="E335" s="182"/>
      <c r="F335" s="182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</row>
    <row r="336" spans="1:18" ht="15.75" x14ac:dyDescent="0.25">
      <c r="A336" s="182"/>
      <c r="B336" s="182"/>
      <c r="C336" s="182"/>
      <c r="D336" s="182"/>
      <c r="E336" s="182"/>
      <c r="F336" s="182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</row>
    <row r="337" spans="1:18" ht="15.75" x14ac:dyDescent="0.25">
      <c r="A337" s="182" t="s">
        <v>109</v>
      </c>
      <c r="B337" s="182"/>
      <c r="C337" s="182"/>
      <c r="D337" s="182"/>
      <c r="E337" s="182"/>
      <c r="F337" s="182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</row>
    <row r="338" spans="1:18" ht="15.75" x14ac:dyDescent="0.25">
      <c r="A338" s="183"/>
      <c r="B338" s="183"/>
      <c r="C338" s="183"/>
      <c r="D338" s="183"/>
      <c r="E338" s="183"/>
      <c r="F338" s="183"/>
      <c r="G338" s="183"/>
      <c r="H338" s="183"/>
      <c r="I338" s="183"/>
      <c r="J338" s="183"/>
      <c r="K338" s="183"/>
      <c r="L338" s="183"/>
      <c r="M338" s="183"/>
      <c r="N338" s="183"/>
      <c r="O338" s="183"/>
      <c r="P338" s="183"/>
      <c r="Q338" s="183"/>
      <c r="R338" s="183"/>
    </row>
    <row r="339" spans="1:18" ht="15.75" x14ac:dyDescent="0.25">
      <c r="A339" s="183" t="s">
        <v>125</v>
      </c>
      <c r="B339" s="183"/>
      <c r="C339" s="183"/>
      <c r="D339" s="183"/>
      <c r="E339" s="183"/>
      <c r="F339" s="183"/>
      <c r="G339" s="183"/>
      <c r="H339" s="183"/>
      <c r="I339" s="183"/>
      <c r="J339" s="183"/>
      <c r="K339" s="183"/>
      <c r="L339" s="183"/>
      <c r="M339" s="183"/>
      <c r="N339" s="183"/>
      <c r="O339" s="183"/>
      <c r="P339" s="183"/>
      <c r="Q339" s="183"/>
      <c r="R339" s="183"/>
    </row>
    <row r="343" spans="1:18" ht="15.75" x14ac:dyDescent="0.25">
      <c r="A343" s="245" t="s">
        <v>0</v>
      </c>
      <c r="B343" s="245"/>
      <c r="C343" s="245"/>
      <c r="D343" s="245"/>
      <c r="E343" s="245"/>
      <c r="F343" s="245"/>
      <c r="G343" s="245"/>
      <c r="H343" s="245"/>
      <c r="I343" s="245"/>
      <c r="J343" s="245"/>
      <c r="K343" s="245"/>
      <c r="L343" s="245"/>
      <c r="M343" s="245"/>
      <c r="N343" s="245"/>
      <c r="O343" s="245"/>
      <c r="P343" s="245"/>
      <c r="Q343" s="245"/>
      <c r="R343" s="245"/>
    </row>
    <row r="344" spans="1:18" ht="15.75" x14ac:dyDescent="0.25">
      <c r="A344" s="245" t="s">
        <v>1</v>
      </c>
      <c r="B344" s="245"/>
      <c r="C344" s="245"/>
      <c r="D344" s="245"/>
      <c r="E344" s="245"/>
      <c r="F344" s="245"/>
      <c r="G344" s="245"/>
      <c r="H344" s="245"/>
      <c r="I344" s="245"/>
      <c r="J344" s="245"/>
      <c r="K344" s="245"/>
      <c r="L344" s="245"/>
      <c r="M344" s="245"/>
      <c r="N344" s="245"/>
      <c r="O344" s="245"/>
      <c r="P344" s="245"/>
      <c r="Q344" s="245"/>
      <c r="R344" s="245"/>
    </row>
    <row r="345" spans="1:18" ht="15.75" x14ac:dyDescent="0.25">
      <c r="A345" s="246" t="s">
        <v>56</v>
      </c>
      <c r="B345" s="246"/>
      <c r="C345" s="246"/>
      <c r="D345" s="246"/>
      <c r="E345" s="246"/>
      <c r="F345" s="246"/>
      <c r="G345" s="246"/>
      <c r="H345" s="246"/>
      <c r="I345" s="246"/>
      <c r="J345" s="246"/>
      <c r="K345" s="246"/>
      <c r="L345" s="246"/>
      <c r="M345" s="246"/>
      <c r="N345" s="246"/>
      <c r="O345" s="246"/>
      <c r="P345" s="246"/>
      <c r="Q345" s="246"/>
      <c r="R345" s="246"/>
    </row>
    <row r="346" spans="1:18" ht="15.75" x14ac:dyDescent="0.25">
      <c r="A346" s="247" t="s">
        <v>315</v>
      </c>
      <c r="B346" s="247"/>
      <c r="C346" s="247"/>
      <c r="D346" s="247"/>
      <c r="E346" s="247"/>
      <c r="F346" s="247"/>
      <c r="G346" s="247"/>
      <c r="H346" s="247"/>
      <c r="I346" s="247"/>
      <c r="J346" s="247"/>
      <c r="K346" s="247"/>
      <c r="L346" s="247"/>
      <c r="M346" s="247"/>
      <c r="N346" s="247"/>
      <c r="O346" s="247"/>
      <c r="P346" s="247"/>
      <c r="Q346" s="247"/>
      <c r="R346" s="247"/>
    </row>
    <row r="347" spans="1:18" ht="15.75" x14ac:dyDescent="0.25">
      <c r="A347" s="247" t="s">
        <v>112</v>
      </c>
      <c r="B347" s="247"/>
      <c r="C347" s="247"/>
      <c r="D347" s="247"/>
      <c r="E347" s="247"/>
      <c r="F347" s="247"/>
      <c r="G347" s="247"/>
      <c r="H347" s="247"/>
      <c r="I347" s="247"/>
      <c r="J347" s="247"/>
      <c r="K347" s="247"/>
      <c r="L347" s="247"/>
      <c r="M347" s="247"/>
      <c r="N347" s="247"/>
      <c r="O347" s="247"/>
      <c r="P347" s="247"/>
      <c r="Q347" s="247"/>
      <c r="R347" s="247"/>
    </row>
    <row r="348" spans="1:18" ht="15.75" x14ac:dyDescent="0.25">
      <c r="A348" s="259" t="s">
        <v>2</v>
      </c>
      <c r="B348" s="259"/>
      <c r="C348" s="259"/>
      <c r="D348" s="259"/>
      <c r="E348" s="259"/>
      <c r="F348" s="259"/>
      <c r="G348" s="259"/>
      <c r="H348" s="259"/>
      <c r="I348" s="259"/>
      <c r="J348" s="259"/>
      <c r="K348" s="259"/>
      <c r="L348" s="259"/>
      <c r="M348" s="259"/>
      <c r="N348" s="259"/>
      <c r="O348" s="259"/>
      <c r="P348" s="137"/>
    </row>
    <row r="349" spans="1:18" ht="134.25" customHeight="1" x14ac:dyDescent="0.25">
      <c r="A349" s="24"/>
      <c r="B349" s="248" t="s">
        <v>124</v>
      </c>
      <c r="C349" s="260"/>
      <c r="D349" s="260"/>
      <c r="E349" s="260"/>
      <c r="F349" s="260"/>
      <c r="G349" s="260"/>
      <c r="H349" s="260"/>
      <c r="I349" s="260"/>
      <c r="J349" s="260"/>
      <c r="K349" s="260"/>
      <c r="L349" s="260"/>
      <c r="M349" s="260"/>
      <c r="N349" s="260"/>
      <c r="O349" s="260"/>
      <c r="P349" s="260"/>
      <c r="Q349" s="260"/>
      <c r="R349" s="260"/>
    </row>
    <row r="350" spans="1:18" ht="18.75" x14ac:dyDescent="0.3">
      <c r="A350" s="22"/>
      <c r="B350" s="237" t="s">
        <v>11</v>
      </c>
      <c r="C350" s="237"/>
      <c r="D350" s="237"/>
      <c r="E350" s="237"/>
      <c r="F350" s="237"/>
      <c r="G350" s="237"/>
      <c r="H350" s="237"/>
      <c r="I350" s="237"/>
      <c r="J350" s="237"/>
      <c r="K350" s="237"/>
      <c r="L350" s="238" t="s">
        <v>126</v>
      </c>
      <c r="M350" s="238"/>
      <c r="N350" s="238"/>
      <c r="O350" s="43" t="s">
        <v>12</v>
      </c>
      <c r="P350" s="238" t="s">
        <v>127</v>
      </c>
      <c r="Q350" s="238"/>
      <c r="R350" s="238"/>
    </row>
    <row r="351" spans="1:18" ht="18.75" x14ac:dyDescent="0.3">
      <c r="A351" s="22"/>
      <c r="B351" s="239" t="s">
        <v>20</v>
      </c>
      <c r="C351" s="239"/>
      <c r="D351" s="239"/>
      <c r="E351" s="239"/>
      <c r="F351" s="239"/>
      <c r="G351" s="239"/>
      <c r="H351" s="239"/>
      <c r="I351" s="242">
        <v>4</v>
      </c>
      <c r="J351" s="242"/>
      <c r="K351" s="44" t="s">
        <v>19</v>
      </c>
      <c r="L351" s="44"/>
      <c r="M351" s="243" t="s">
        <v>13</v>
      </c>
      <c r="N351" s="243"/>
      <c r="O351" s="243"/>
      <c r="P351" s="244" t="s">
        <v>14</v>
      </c>
      <c r="Q351" s="244"/>
      <c r="R351" s="244"/>
    </row>
    <row r="352" spans="1:18" ht="18.75" x14ac:dyDescent="0.3">
      <c r="A352" s="22"/>
      <c r="B352" s="237" t="s">
        <v>16</v>
      </c>
      <c r="C352" s="237"/>
      <c r="D352" s="238" t="s">
        <v>68</v>
      </c>
      <c r="E352" s="238"/>
      <c r="F352" s="238"/>
      <c r="G352" s="238"/>
      <c r="H352" s="238"/>
      <c r="I352" s="238"/>
      <c r="J352" s="238"/>
      <c r="K352" s="238"/>
      <c r="L352" s="238"/>
      <c r="M352" s="238"/>
      <c r="N352" s="238"/>
      <c r="O352" s="238"/>
      <c r="P352" s="238"/>
      <c r="Q352" s="238"/>
      <c r="R352" s="238"/>
    </row>
    <row r="353" spans="1:18" ht="18.75" x14ac:dyDescent="0.3">
      <c r="A353" s="22"/>
      <c r="B353" s="239" t="s">
        <v>15</v>
      </c>
      <c r="C353" s="239"/>
      <c r="D353" s="258"/>
      <c r="E353" s="258"/>
      <c r="F353" s="258"/>
      <c r="G353" s="258"/>
      <c r="H353" s="258"/>
      <c r="I353" s="258"/>
      <c r="J353" s="258"/>
      <c r="K353" s="258"/>
      <c r="L353" s="258"/>
      <c r="M353" s="258"/>
      <c r="N353" s="258"/>
      <c r="O353" s="258"/>
      <c r="P353" s="258"/>
      <c r="Q353" s="258"/>
      <c r="R353" s="258"/>
    </row>
    <row r="354" spans="1:18" ht="15.75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</row>
    <row r="355" spans="1:18" ht="15.75" x14ac:dyDescent="0.25">
      <c r="A355" s="36"/>
      <c r="B355" s="240" t="s">
        <v>22</v>
      </c>
      <c r="C355" s="240"/>
      <c r="D355" s="240"/>
      <c r="E355" s="240"/>
      <c r="F355" s="240"/>
      <c r="G355" s="240"/>
      <c r="H355" s="240"/>
      <c r="I355" s="240"/>
      <c r="J355" s="240"/>
      <c r="K355" s="240"/>
      <c r="L355" s="240"/>
      <c r="M355" s="240"/>
      <c r="N355" s="240"/>
      <c r="O355" s="240"/>
      <c r="P355" s="240"/>
      <c r="Q355" s="241"/>
      <c r="R355" s="21">
        <v>4</v>
      </c>
    </row>
    <row r="356" spans="1:18" ht="15.75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</row>
    <row r="357" spans="1:18" ht="15.75" x14ac:dyDescent="0.25">
      <c r="A357" s="4"/>
      <c r="B357" s="4"/>
      <c r="C357" s="4"/>
      <c r="D357" s="234" t="s">
        <v>6</v>
      </c>
      <c r="E357" s="235"/>
      <c r="F357" s="235"/>
      <c r="G357" s="235"/>
      <c r="H357" s="235"/>
      <c r="I357" s="235"/>
      <c r="J357" s="235"/>
      <c r="K357" s="235"/>
      <c r="L357" s="235"/>
      <c r="M357" s="235"/>
      <c r="N357" s="236"/>
      <c r="O357" s="8"/>
      <c r="P357" s="240" t="s">
        <v>23</v>
      </c>
      <c r="Q357" s="241"/>
      <c r="R357" s="21">
        <f>IF($R$242=2,1,ROUNDDOWN(R355*0.4,0))</f>
        <v>1</v>
      </c>
    </row>
    <row r="358" spans="1:18" ht="137.25" x14ac:dyDescent="0.25">
      <c r="A358" s="5"/>
      <c r="B358" s="134"/>
      <c r="C358" s="133" t="s">
        <v>39</v>
      </c>
      <c r="D358" s="40" t="s">
        <v>40</v>
      </c>
      <c r="E358" s="40" t="s">
        <v>88</v>
      </c>
      <c r="F358" s="40" t="s">
        <v>324</v>
      </c>
      <c r="G358" s="40" t="s">
        <v>325</v>
      </c>
      <c r="H358" s="40" t="s">
        <v>326</v>
      </c>
      <c r="I358" s="40" t="s">
        <v>241</v>
      </c>
      <c r="J358" s="40" t="s">
        <v>327</v>
      </c>
      <c r="K358" s="40"/>
      <c r="L358" s="40"/>
      <c r="M358" s="14"/>
      <c r="N358" s="15"/>
      <c r="O358" s="12"/>
      <c r="P358" s="12"/>
    </row>
    <row r="359" spans="1:18" x14ac:dyDescent="0.25">
      <c r="A359" s="5"/>
      <c r="B359" s="251"/>
      <c r="C359" s="251"/>
      <c r="D359" s="234" t="s">
        <v>7</v>
      </c>
      <c r="E359" s="235"/>
      <c r="F359" s="235"/>
      <c r="G359" s="235"/>
      <c r="H359" s="235"/>
      <c r="I359" s="235"/>
      <c r="J359" s="235"/>
      <c r="K359" s="235"/>
      <c r="L359" s="235"/>
      <c r="M359" s="235"/>
      <c r="N359" s="236"/>
      <c r="O359" s="13" t="s">
        <v>8</v>
      </c>
      <c r="P359" s="30"/>
    </row>
    <row r="360" spans="1:18" x14ac:dyDescent="0.25">
      <c r="A360" s="5"/>
      <c r="B360" s="252"/>
      <c r="C360" s="252"/>
      <c r="D360" s="11">
        <v>1</v>
      </c>
      <c r="E360" s="6">
        <v>1</v>
      </c>
      <c r="F360" s="6">
        <v>3</v>
      </c>
      <c r="G360" s="6">
        <v>3</v>
      </c>
      <c r="H360" s="6">
        <v>3</v>
      </c>
      <c r="I360" s="6">
        <v>3</v>
      </c>
      <c r="J360" s="6">
        <v>3</v>
      </c>
      <c r="K360" s="6"/>
      <c r="L360" s="6"/>
      <c r="M360" s="6"/>
      <c r="N360" s="6"/>
      <c r="O360" s="16">
        <f>SUM(D360:N360)</f>
        <v>17</v>
      </c>
      <c r="P360" s="29"/>
    </row>
    <row r="361" spans="1:18" ht="50.25" customHeight="1" x14ac:dyDescent="0.25">
      <c r="A361" s="17"/>
      <c r="B361" s="135" t="s">
        <v>3</v>
      </c>
      <c r="C361" s="135" t="s">
        <v>4</v>
      </c>
      <c r="D361" s="268" t="s">
        <v>5</v>
      </c>
      <c r="E361" s="268"/>
      <c r="F361" s="268"/>
      <c r="G361" s="268"/>
      <c r="H361" s="268"/>
      <c r="I361" s="268"/>
      <c r="J361" s="268"/>
      <c r="K361" s="268"/>
      <c r="L361" s="268"/>
      <c r="M361" s="268"/>
      <c r="N361" s="268"/>
      <c r="O361" s="28" t="s">
        <v>17</v>
      </c>
      <c r="P361" s="48" t="s">
        <v>21</v>
      </c>
      <c r="Q361" s="48" t="s">
        <v>18</v>
      </c>
      <c r="R361" s="48" t="s">
        <v>10</v>
      </c>
    </row>
    <row r="362" spans="1:18" ht="19.5" thickBot="1" x14ac:dyDescent="0.35">
      <c r="A362" s="7"/>
      <c r="B362" s="109">
        <v>1</v>
      </c>
      <c r="C362" s="128" t="s">
        <v>347</v>
      </c>
      <c r="D362" s="175">
        <v>74</v>
      </c>
      <c r="E362" s="159">
        <v>77</v>
      </c>
      <c r="F362" s="175">
        <v>82</v>
      </c>
      <c r="G362" s="159">
        <v>80</v>
      </c>
      <c r="H362" s="159">
        <v>80</v>
      </c>
      <c r="I362" s="159">
        <v>80</v>
      </c>
      <c r="J362" s="175">
        <v>74</v>
      </c>
      <c r="K362" s="114"/>
      <c r="L362" s="102"/>
      <c r="M362" s="102"/>
      <c r="N362" s="102"/>
      <c r="O362" s="184">
        <f>((D362*$D$360+E362*$E$360+F362*$F$360+G362*$G$360+H362*$H$360+I362*$I$360+J362*$J$360+K362*$K$360+$L$360*L362+$M$360*M362+$N$360*N362)/$O$360)*0.9</f>
        <v>70.888235294117649</v>
      </c>
      <c r="P362" s="103"/>
      <c r="Q362" s="104">
        <f>P362*0.1</f>
        <v>0</v>
      </c>
      <c r="R362" s="104">
        <f>O362+Q362</f>
        <v>70.888235294117649</v>
      </c>
    </row>
    <row r="363" spans="1:18" ht="19.5" hidden="1" thickBot="1" x14ac:dyDescent="0.35">
      <c r="A363" s="7"/>
      <c r="B363" s="53"/>
      <c r="C363" s="54"/>
      <c r="D363" s="84"/>
      <c r="E363" s="84"/>
      <c r="F363" s="84"/>
      <c r="G363" s="84"/>
      <c r="H363" s="84"/>
      <c r="I363" s="84"/>
      <c r="J363" s="84"/>
      <c r="K363" s="84"/>
      <c r="L363" s="55"/>
      <c r="M363" s="55"/>
      <c r="N363" s="55"/>
      <c r="O363" s="56">
        <f>((D363*$D$360+E363*$E$360+F363*$F$360+G363*$G$360+H363*$H$360+I363*$I$360+J363*$J$360+K363*$K$360+$L$360*L363+$M$360*M363+$N$360*N363)/$O$360)*0.9</f>
        <v>0</v>
      </c>
      <c r="P363" s="56"/>
      <c r="Q363" s="185">
        <f>P363*0.1</f>
        <v>0</v>
      </c>
      <c r="R363" s="185">
        <f>O363+Q363</f>
        <v>0</v>
      </c>
    </row>
    <row r="364" spans="1:18" ht="18.75" x14ac:dyDescent="0.3">
      <c r="B364" s="68"/>
      <c r="C364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75"/>
      <c r="P364" s="73"/>
      <c r="Q364" s="74"/>
      <c r="R364" s="76"/>
    </row>
    <row r="365" spans="1:18" ht="18.75" x14ac:dyDescent="0.3">
      <c r="B365" s="68"/>
      <c r="C365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75"/>
      <c r="P365" s="73"/>
      <c r="Q365" s="74"/>
      <c r="R365" s="76"/>
    </row>
    <row r="366" spans="1:18" ht="15.75" x14ac:dyDescent="0.25">
      <c r="A366" s="256" t="s">
        <v>131</v>
      </c>
      <c r="B366" s="256"/>
      <c r="C366" s="256"/>
      <c r="D366" s="256"/>
      <c r="E366" s="256"/>
      <c r="F366" s="256"/>
      <c r="G366" s="256"/>
      <c r="H366" s="256"/>
      <c r="I366" s="256"/>
      <c r="J366" s="256"/>
      <c r="K366" s="256"/>
      <c r="L366" s="256"/>
      <c r="M366" s="256"/>
      <c r="N366" s="256"/>
      <c r="O366" s="256"/>
      <c r="P366" s="256"/>
      <c r="Q366" s="256"/>
      <c r="R366" s="256"/>
    </row>
    <row r="367" spans="1:18" ht="15.75" x14ac:dyDescent="0.25">
      <c r="A367" s="148"/>
      <c r="B367" s="148"/>
      <c r="C367" s="148"/>
      <c r="D367" s="148"/>
      <c r="E367" s="148"/>
      <c r="F367" s="149"/>
      <c r="G367" s="149"/>
      <c r="H367" s="149"/>
      <c r="I367" s="149"/>
      <c r="J367" s="149"/>
      <c r="K367" s="149"/>
      <c r="L367" s="149"/>
      <c r="M367" s="149"/>
      <c r="N367" s="149"/>
      <c r="O367" s="149"/>
      <c r="P367" s="149"/>
      <c r="Q367" s="149"/>
      <c r="R367" s="149"/>
    </row>
    <row r="368" spans="1:18" ht="15.75" x14ac:dyDescent="0.25">
      <c r="A368" s="148" t="s">
        <v>9</v>
      </c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</row>
    <row r="369" spans="1:18" ht="15.75" x14ac:dyDescent="0.25">
      <c r="A369" s="182" t="s">
        <v>108</v>
      </c>
      <c r="B369" s="182"/>
      <c r="C369" s="182"/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</row>
    <row r="370" spans="1:18" ht="15.75" x14ac:dyDescent="0.25">
      <c r="A370" s="182"/>
      <c r="B370" s="182"/>
      <c r="C370" s="182"/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</row>
    <row r="371" spans="1:18" ht="15.75" x14ac:dyDescent="0.25">
      <c r="A371" s="182" t="s">
        <v>109</v>
      </c>
      <c r="B371" s="182"/>
      <c r="C371" s="182"/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</row>
    <row r="372" spans="1:18" ht="15.75" x14ac:dyDescent="0.25">
      <c r="A372" s="183"/>
      <c r="B372" s="183"/>
      <c r="C372" s="183"/>
      <c r="D372" s="183"/>
      <c r="E372" s="183"/>
      <c r="F372" s="183"/>
      <c r="G372" s="183"/>
      <c r="H372" s="183"/>
      <c r="I372" s="183"/>
      <c r="J372" s="183"/>
      <c r="K372" s="183"/>
      <c r="L372" s="183"/>
      <c r="M372" s="183"/>
      <c r="N372" s="183"/>
      <c r="O372" s="183"/>
      <c r="P372" s="183"/>
      <c r="Q372" s="183"/>
      <c r="R372" s="183"/>
    </row>
    <row r="373" spans="1:18" ht="15.75" x14ac:dyDescent="0.25">
      <c r="A373" s="183" t="s">
        <v>125</v>
      </c>
      <c r="B373" s="183"/>
      <c r="C373" s="183"/>
      <c r="D373" s="183"/>
      <c r="E373" s="183"/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</row>
  </sheetData>
  <sortState xmlns:xlrd2="http://schemas.microsoft.com/office/spreadsheetml/2017/richdata2" ref="B126:R178">
    <sortCondition descending="1" ref="R126:R178"/>
  </sortState>
  <mergeCells count="243">
    <mergeCell ref="B246:C246"/>
    <mergeCell ref="D246:N246"/>
    <mergeCell ref="B247:C247"/>
    <mergeCell ref="D248:N248"/>
    <mergeCell ref="A255:R255"/>
    <mergeCell ref="A235:O235"/>
    <mergeCell ref="B236:R236"/>
    <mergeCell ref="A230:R230"/>
    <mergeCell ref="B239:C239"/>
    <mergeCell ref="D239:R239"/>
    <mergeCell ref="B240:C240"/>
    <mergeCell ref="D240:R240"/>
    <mergeCell ref="B242:Q242"/>
    <mergeCell ref="D244:N244"/>
    <mergeCell ref="P244:Q244"/>
    <mergeCell ref="B237:K237"/>
    <mergeCell ref="L237:N237"/>
    <mergeCell ref="P237:R237"/>
    <mergeCell ref="B238:H238"/>
    <mergeCell ref="I238:J238"/>
    <mergeCell ref="M238:O238"/>
    <mergeCell ref="P238:R238"/>
    <mergeCell ref="A234:R234"/>
    <mergeCell ref="B196:C196"/>
    <mergeCell ref="D196:N196"/>
    <mergeCell ref="B197:C197"/>
    <mergeCell ref="D198:N198"/>
    <mergeCell ref="A216:R216"/>
    <mergeCell ref="A231:R231"/>
    <mergeCell ref="A232:R232"/>
    <mergeCell ref="A233:R233"/>
    <mergeCell ref="B190:C190"/>
    <mergeCell ref="D190:R190"/>
    <mergeCell ref="B192:Q192"/>
    <mergeCell ref="D194:N194"/>
    <mergeCell ref="P194:Q194"/>
    <mergeCell ref="B188:H188"/>
    <mergeCell ref="I188:J188"/>
    <mergeCell ref="M188:O188"/>
    <mergeCell ref="P188:R188"/>
    <mergeCell ref="B111:C111"/>
    <mergeCell ref="A181:R181"/>
    <mergeCell ref="A182:R182"/>
    <mergeCell ref="A183:R183"/>
    <mergeCell ref="A184:R184"/>
    <mergeCell ref="A185:O185"/>
    <mergeCell ref="B186:R186"/>
    <mergeCell ref="A180:R180"/>
    <mergeCell ref="B189:C189"/>
    <mergeCell ref="D189:R189"/>
    <mergeCell ref="B110:C110"/>
    <mergeCell ref="B103:C103"/>
    <mergeCell ref="D103:R103"/>
    <mergeCell ref="B102:H102"/>
    <mergeCell ref="I102:J102"/>
    <mergeCell ref="M102:O102"/>
    <mergeCell ref="P102:R102"/>
    <mergeCell ref="B104:C104"/>
    <mergeCell ref="D104:R104"/>
    <mergeCell ref="B106:Q106"/>
    <mergeCell ref="D108:N108"/>
    <mergeCell ref="P108:Q108"/>
    <mergeCell ref="D110:N110"/>
    <mergeCell ref="D112:N112"/>
    <mergeCell ref="A121:R121"/>
    <mergeCell ref="A123:R123"/>
    <mergeCell ref="A137:R137"/>
    <mergeCell ref="A138:R138"/>
    <mergeCell ref="A139:R139"/>
    <mergeCell ref="B187:K187"/>
    <mergeCell ref="L187:N187"/>
    <mergeCell ref="P187:R187"/>
    <mergeCell ref="B67:C67"/>
    <mergeCell ref="D67:N67"/>
    <mergeCell ref="B68:C68"/>
    <mergeCell ref="D69:N69"/>
    <mergeCell ref="A75:R75"/>
    <mergeCell ref="A77:R77"/>
    <mergeCell ref="P101:R101"/>
    <mergeCell ref="A94:R94"/>
    <mergeCell ref="A95:R95"/>
    <mergeCell ref="A96:R96"/>
    <mergeCell ref="A97:R97"/>
    <mergeCell ref="A98:R98"/>
    <mergeCell ref="A99:O99"/>
    <mergeCell ref="B100:R100"/>
    <mergeCell ref="B101:K101"/>
    <mergeCell ref="L101:N101"/>
    <mergeCell ref="B63:Q63"/>
    <mergeCell ref="D65:N65"/>
    <mergeCell ref="P65:Q65"/>
    <mergeCell ref="B58:K58"/>
    <mergeCell ref="L58:N58"/>
    <mergeCell ref="P58:R58"/>
    <mergeCell ref="B59:H59"/>
    <mergeCell ref="I59:J59"/>
    <mergeCell ref="M59:O59"/>
    <mergeCell ref="P59:R59"/>
    <mergeCell ref="A36:R36"/>
    <mergeCell ref="A37:R37"/>
    <mergeCell ref="A38:R38"/>
    <mergeCell ref="A39:R39"/>
    <mergeCell ref="A51:R51"/>
    <mergeCell ref="A40:R40"/>
    <mergeCell ref="B60:C60"/>
    <mergeCell ref="D60:R60"/>
    <mergeCell ref="B61:C61"/>
    <mergeCell ref="D61:R61"/>
    <mergeCell ref="A1:R1"/>
    <mergeCell ref="A2:R2"/>
    <mergeCell ref="A3:R3"/>
    <mergeCell ref="A4:R4"/>
    <mergeCell ref="A5:R5"/>
    <mergeCell ref="A6:O6"/>
    <mergeCell ref="B17:C17"/>
    <mergeCell ref="D17:N17"/>
    <mergeCell ref="B18:C18"/>
    <mergeCell ref="B10:C10"/>
    <mergeCell ref="D10:R10"/>
    <mergeCell ref="B11:C11"/>
    <mergeCell ref="D11:R11"/>
    <mergeCell ref="B13:Q13"/>
    <mergeCell ref="D15:N15"/>
    <mergeCell ref="P15:Q15"/>
    <mergeCell ref="B7:R7"/>
    <mergeCell ref="B8:K8"/>
    <mergeCell ref="L8:N8"/>
    <mergeCell ref="P8:R8"/>
    <mergeCell ref="B9:H9"/>
    <mergeCell ref="I9:J9"/>
    <mergeCell ref="M9:O9"/>
    <mergeCell ref="P9:R9"/>
    <mergeCell ref="D151:N151"/>
    <mergeCell ref="D153:N153"/>
    <mergeCell ref="D149:N149"/>
    <mergeCell ref="P149:Q149"/>
    <mergeCell ref="B151:C151"/>
    <mergeCell ref="B152:C152"/>
    <mergeCell ref="A162:R162"/>
    <mergeCell ref="A164:R164"/>
    <mergeCell ref="D19:N19"/>
    <mergeCell ref="A33:R33"/>
    <mergeCell ref="A35:R35"/>
    <mergeCell ref="A52:R52"/>
    <mergeCell ref="A53:R53"/>
    <mergeCell ref="A54:R54"/>
    <mergeCell ref="A55:R55"/>
    <mergeCell ref="A56:O56"/>
    <mergeCell ref="A135:R135"/>
    <mergeCell ref="A136:R136"/>
    <mergeCell ref="A140:O140"/>
    <mergeCell ref="B141:R141"/>
    <mergeCell ref="B142:K142"/>
    <mergeCell ref="L142:N142"/>
    <mergeCell ref="P142:R142"/>
    <mergeCell ref="B57:R57"/>
    <mergeCell ref="B143:H143"/>
    <mergeCell ref="I143:J143"/>
    <mergeCell ref="M143:O143"/>
    <mergeCell ref="P143:R143"/>
    <mergeCell ref="B144:C144"/>
    <mergeCell ref="D144:R144"/>
    <mergeCell ref="B145:C145"/>
    <mergeCell ref="D145:R145"/>
    <mergeCell ref="B147:Q147"/>
    <mergeCell ref="A268:R268"/>
    <mergeCell ref="A269:R269"/>
    <mergeCell ref="A270:R270"/>
    <mergeCell ref="A271:R271"/>
    <mergeCell ref="A272:R272"/>
    <mergeCell ref="A273:O273"/>
    <mergeCell ref="B274:R274"/>
    <mergeCell ref="B275:K275"/>
    <mergeCell ref="L275:N275"/>
    <mergeCell ref="P275:R275"/>
    <mergeCell ref="B276:H276"/>
    <mergeCell ref="I276:J276"/>
    <mergeCell ref="M276:O276"/>
    <mergeCell ref="P276:R276"/>
    <mergeCell ref="B277:C277"/>
    <mergeCell ref="D277:R277"/>
    <mergeCell ref="B278:C278"/>
    <mergeCell ref="D278:R278"/>
    <mergeCell ref="B280:Q280"/>
    <mergeCell ref="D282:N282"/>
    <mergeCell ref="P282:Q282"/>
    <mergeCell ref="B284:C284"/>
    <mergeCell ref="D284:N284"/>
    <mergeCell ref="B285:C285"/>
    <mergeCell ref="D286:N286"/>
    <mergeCell ref="A294:R294"/>
    <mergeCell ref="A308:R308"/>
    <mergeCell ref="A309:R309"/>
    <mergeCell ref="A310:R310"/>
    <mergeCell ref="A311:R311"/>
    <mergeCell ref="A312:R312"/>
    <mergeCell ref="A313:O313"/>
    <mergeCell ref="B314:R314"/>
    <mergeCell ref="B315:K315"/>
    <mergeCell ref="L315:N315"/>
    <mergeCell ref="P315:R315"/>
    <mergeCell ref="B316:H316"/>
    <mergeCell ref="I316:J316"/>
    <mergeCell ref="M316:O316"/>
    <mergeCell ref="P316:R316"/>
    <mergeCell ref="B325:C325"/>
    <mergeCell ref="D326:N326"/>
    <mergeCell ref="A332:R332"/>
    <mergeCell ref="A343:R343"/>
    <mergeCell ref="A344:R344"/>
    <mergeCell ref="A345:R345"/>
    <mergeCell ref="A346:R346"/>
    <mergeCell ref="B317:C317"/>
    <mergeCell ref="D317:R317"/>
    <mergeCell ref="B318:C318"/>
    <mergeCell ref="D318:R318"/>
    <mergeCell ref="B320:Q320"/>
    <mergeCell ref="D322:N322"/>
    <mergeCell ref="P322:Q322"/>
    <mergeCell ref="B324:C324"/>
    <mergeCell ref="D324:N324"/>
    <mergeCell ref="A347:R347"/>
    <mergeCell ref="A348:O348"/>
    <mergeCell ref="B349:R349"/>
    <mergeCell ref="B350:K350"/>
    <mergeCell ref="L350:N350"/>
    <mergeCell ref="P350:R350"/>
    <mergeCell ref="B351:H351"/>
    <mergeCell ref="I351:J351"/>
    <mergeCell ref="M351:O351"/>
    <mergeCell ref="P351:R351"/>
    <mergeCell ref="B360:C360"/>
    <mergeCell ref="D361:N361"/>
    <mergeCell ref="A366:R366"/>
    <mergeCell ref="B352:C352"/>
    <mergeCell ref="D352:R352"/>
    <mergeCell ref="B353:C353"/>
    <mergeCell ref="D353:R353"/>
    <mergeCell ref="B355:Q355"/>
    <mergeCell ref="D357:N357"/>
    <mergeCell ref="P357:Q357"/>
    <mergeCell ref="B359:C359"/>
    <mergeCell ref="D359:N359"/>
  </mergeCells>
  <conditionalFormatting sqref="D22:N24 K27:N27 L25:N26 D29:N29 L28:N28 L30:N31 L199:N213 D199:J200 L20:N21">
    <cfRule type="expression" dxfId="78" priority="84">
      <formula>AND(D20=0,D$18&lt;&gt;0)</formula>
    </cfRule>
  </conditionalFormatting>
  <conditionalFormatting sqref="D70:J70 L70:N74 D73:J74">
    <cfRule type="expression" dxfId="77" priority="83">
      <formula>AND(D70=0,D$18&lt;&gt;0)</formula>
    </cfRule>
  </conditionalFormatting>
  <conditionalFormatting sqref="L249:N252">
    <cfRule type="expression" dxfId="76" priority="80">
      <formula>AND(L249=0,L$18&lt;&gt;0)</formula>
    </cfRule>
  </conditionalFormatting>
  <conditionalFormatting sqref="D25:K25">
    <cfRule type="expression" dxfId="75" priority="77">
      <formula>AND(D25=0,D$18&lt;&gt;0)</formula>
    </cfRule>
  </conditionalFormatting>
  <conditionalFormatting sqref="D26:K26">
    <cfRule type="expression" dxfId="74" priority="76">
      <formula>AND(D26=0,D$18&lt;&gt;0)</formula>
    </cfRule>
  </conditionalFormatting>
  <conditionalFormatting sqref="D30:K30 K31">
    <cfRule type="expression" dxfId="73" priority="73">
      <formula>AND(D30=0,D$18&lt;&gt;0)</formula>
    </cfRule>
  </conditionalFormatting>
  <conditionalFormatting sqref="L113:N119">
    <cfRule type="expression" dxfId="72" priority="72">
      <formula>AND(L113=0,L$18&lt;&gt;0)</formula>
    </cfRule>
  </conditionalFormatting>
  <conditionalFormatting sqref="D72:J72">
    <cfRule type="expression" dxfId="71" priority="68">
      <formula>AND(D72=0,D$18&lt;&gt;0)</formula>
    </cfRule>
  </conditionalFormatting>
  <conditionalFormatting sqref="L74:N74">
    <cfRule type="expression" dxfId="70" priority="70">
      <formula>AND(L74=0,L$18&lt;&gt;0)</formula>
    </cfRule>
  </conditionalFormatting>
  <conditionalFormatting sqref="K28">
    <cfRule type="expression" dxfId="69" priority="74">
      <formula>AND(K28=0,K$18&lt;&gt;0)</formula>
    </cfRule>
  </conditionalFormatting>
  <conditionalFormatting sqref="D113:J113">
    <cfRule type="expression" dxfId="68" priority="65">
      <formula>AND(D113=0,D$18&lt;&gt;0)</formula>
    </cfRule>
  </conditionalFormatting>
  <conditionalFormatting sqref="F202:J206">
    <cfRule type="expression" dxfId="67" priority="54">
      <formula>AND(F202=0,F$18&lt;&gt;0)</formula>
    </cfRule>
  </conditionalFormatting>
  <conditionalFormatting sqref="K21">
    <cfRule type="expression" dxfId="66" priority="51">
      <formula>AND(K21=0,K$18&lt;&gt;0)</formula>
    </cfRule>
  </conditionalFormatting>
  <conditionalFormatting sqref="D71:J71">
    <cfRule type="expression" dxfId="65" priority="69">
      <formula>AND(D71=0,D$18&lt;&gt;0)</formula>
    </cfRule>
  </conditionalFormatting>
  <conditionalFormatting sqref="D114:J114">
    <cfRule type="expression" dxfId="64" priority="63">
      <formula>AND(D114=0,D$18&lt;&gt;0)</formula>
    </cfRule>
  </conditionalFormatting>
  <conditionalFormatting sqref="D115:J119">
    <cfRule type="expression" dxfId="63" priority="64">
      <formula>AND(D115=0,D$18&lt;&gt;0)</formula>
    </cfRule>
  </conditionalFormatting>
  <conditionalFormatting sqref="D21:J21">
    <cfRule type="expression" dxfId="62" priority="20">
      <formula>AND(D21=0,D$18&lt;&gt;0)</formula>
    </cfRule>
  </conditionalFormatting>
  <conditionalFormatting sqref="F201:J201">
    <cfRule type="expression" dxfId="61" priority="55">
      <formula>AND(F201=0,F$18&lt;&gt;0)</formula>
    </cfRule>
  </conditionalFormatting>
  <conditionalFormatting sqref="D20:K20">
    <cfRule type="expression" dxfId="60" priority="52">
      <formula>AND(D20=0,D$18&lt;&gt;0)</formula>
    </cfRule>
  </conditionalFormatting>
  <conditionalFormatting sqref="D27:J27">
    <cfRule type="expression" dxfId="59" priority="18">
      <formula>AND(D27=0,D$18&lt;&gt;0)</formula>
    </cfRule>
  </conditionalFormatting>
  <conditionalFormatting sqref="D28:J28">
    <cfRule type="expression" dxfId="58" priority="17">
      <formula>AND(D28=0,D$18&lt;&gt;0)</formula>
    </cfRule>
  </conditionalFormatting>
  <conditionalFormatting sqref="L154:N160">
    <cfRule type="expression" dxfId="57" priority="16">
      <formula>AND(L154=0,L$18&lt;&gt;0)</formula>
    </cfRule>
  </conditionalFormatting>
  <conditionalFormatting sqref="D327:N329">
    <cfRule type="expression" dxfId="56" priority="11">
      <formula>AND(D327=0,D$18&lt;&gt;0)</formula>
    </cfRule>
  </conditionalFormatting>
  <conditionalFormatting sqref="D31:J31">
    <cfRule type="expression" dxfId="55" priority="19">
      <formula>AND(D31=0,D$18&lt;&gt;0)</formula>
    </cfRule>
  </conditionalFormatting>
  <conditionalFormatting sqref="D157:J160">
    <cfRule type="expression" dxfId="54" priority="14">
      <formula>AND(D157=0,D$18&lt;&gt;0)</formula>
    </cfRule>
  </conditionalFormatting>
  <conditionalFormatting sqref="L287:N291 D287:J288">
    <cfRule type="expression" dxfId="53" priority="12">
      <formula>AND(D287=0,D$18&lt;&gt;0)</formula>
    </cfRule>
  </conditionalFormatting>
  <conditionalFormatting sqref="D290:J291">
    <cfRule type="expression" dxfId="52" priority="9">
      <formula>AND(D290=0,D$18&lt;&gt;0)</formula>
    </cfRule>
  </conditionalFormatting>
  <conditionalFormatting sqref="D289:J289">
    <cfRule type="expression" dxfId="51" priority="10">
      <formula>AND(D289=0,D$18&lt;&gt;0)</formula>
    </cfRule>
  </conditionalFormatting>
  <conditionalFormatting sqref="F202:J202">
    <cfRule type="expression" dxfId="50" priority="7">
      <formula>AND(F202=0,F$18&lt;&gt;0)</formula>
    </cfRule>
  </conditionalFormatting>
  <conditionalFormatting sqref="D201:J201">
    <cfRule type="expression" dxfId="49" priority="8">
      <formula>AND(D201=0,D$18&lt;&gt;0)</formula>
    </cfRule>
  </conditionalFormatting>
  <conditionalFormatting sqref="F207:J207">
    <cfRule type="expression" dxfId="48" priority="5">
      <formula>AND(F207=0,F$18&lt;&gt;0)</formula>
    </cfRule>
  </conditionalFormatting>
  <conditionalFormatting sqref="F210:J213">
    <cfRule type="expression" dxfId="47" priority="6">
      <formula>AND(F210=0,F$18&lt;&gt;0)</formula>
    </cfRule>
  </conditionalFormatting>
  <conditionalFormatting sqref="F209:J209">
    <cfRule type="expression" dxfId="46" priority="3">
      <formula>AND(F209=0,F$18&lt;&gt;0)</formula>
    </cfRule>
  </conditionalFormatting>
  <conditionalFormatting sqref="F208:J208">
    <cfRule type="expression" dxfId="45" priority="4">
      <formula>AND(F208=0,F$18&lt;&gt;0)</formula>
    </cfRule>
  </conditionalFormatting>
  <conditionalFormatting sqref="D73:J73">
    <cfRule type="expression" dxfId="44" priority="2">
      <formula>AND(D73=0,D$18&lt;&gt;0)</formula>
    </cfRule>
  </conditionalFormatting>
  <conditionalFormatting sqref="D362:N363">
    <cfRule type="expression" dxfId="43" priority="1">
      <formula>AND(D362=0,D$18&lt;&gt;0)</formula>
    </cfRule>
  </conditionalFormatting>
  <dataValidations count="1">
    <dataValidation type="list" allowBlank="1" showInputMessage="1" showErrorMessage="1" sqref="P228 P306" xr:uid="{00000000-0002-0000-0200-000000000000}">
      <formula1>"директор інституту,"</formula1>
    </dataValidation>
  </dataValidations>
  <pageMargins left="0.59055118110236227" right="0.19685039370078741" top="0.39370078740157483" bottom="0.39370078740157483" header="0.31496062992125984" footer="0.31496062992125984"/>
  <pageSetup paperSize="9" scale="51" fitToHeight="0" orientation="portrait" r:id="rId1"/>
  <rowBreaks count="8" manualBreakCount="8">
    <brk id="46" max="17" man="1"/>
    <brk id="89" max="17" man="1"/>
    <brk id="133" max="17" man="1"/>
    <brk id="176" max="17" man="1"/>
    <brk id="226" max="17" man="1"/>
    <brk id="265" max="17" man="1"/>
    <brk id="303" max="17" man="1"/>
    <brk id="34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406"/>
  <sheetViews>
    <sheetView tabSelected="1" view="pageBreakPreview" topLeftCell="A239" zoomScale="80" zoomScaleNormal="98" zoomScaleSheetLayoutView="80" workbookViewId="0">
      <selection activeCell="C240" sqref="C240"/>
    </sheetView>
  </sheetViews>
  <sheetFormatPr defaultRowHeight="15" x14ac:dyDescent="0.25"/>
  <cols>
    <col min="1" max="1" width="7.140625" style="1" customWidth="1"/>
    <col min="2" max="2" width="5.85546875" style="1" customWidth="1"/>
    <col min="3" max="3" width="44.5703125" style="1" customWidth="1"/>
    <col min="4" max="4" width="8" style="1" customWidth="1"/>
    <col min="5" max="5" width="7.42578125" style="1" customWidth="1"/>
    <col min="6" max="6" width="6.85546875" style="1" customWidth="1"/>
    <col min="7" max="7" width="8" style="1" customWidth="1"/>
    <col min="8" max="8" width="7.7109375" style="1" customWidth="1"/>
    <col min="9" max="9" width="8.7109375" style="1" customWidth="1"/>
    <col min="10" max="10" width="7.85546875" style="1" customWidth="1"/>
    <col min="11" max="11" width="7.5703125" style="1" customWidth="1"/>
    <col min="12" max="12" width="7.28515625" style="1" customWidth="1"/>
    <col min="13" max="14" width="4.7109375" style="1" customWidth="1"/>
    <col min="15" max="18" width="13.85546875" style="1" customWidth="1"/>
    <col min="19" max="1024" width="12.28515625" style="1" customWidth="1"/>
  </cols>
  <sheetData>
    <row r="1" spans="1:1024" ht="20.100000000000001" customHeight="1" x14ac:dyDescent="0.25">
      <c r="A1" s="245" t="s">
        <v>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</row>
    <row r="2" spans="1:1024" s="3" customFormat="1" ht="20.100000000000001" customHeight="1" x14ac:dyDescent="0.25">
      <c r="A2" s="245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pans="1:1024" ht="20.100000000000001" customHeight="1" x14ac:dyDescent="0.25">
      <c r="A3" s="246" t="s">
        <v>56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</row>
    <row r="4" spans="1:1024" ht="22.5" customHeight="1" x14ac:dyDescent="0.25">
      <c r="A4" s="247" t="s">
        <v>348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024" ht="15.95" customHeight="1" x14ac:dyDescent="0.25">
      <c r="A5" s="247" t="s">
        <v>112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</row>
    <row r="6" spans="1:1024" ht="15.95" customHeight="1" x14ac:dyDescent="0.25">
      <c r="A6" s="259" t="s">
        <v>2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61"/>
    </row>
    <row r="7" spans="1:1024" ht="130.5" customHeight="1" x14ac:dyDescent="0.25">
      <c r="A7" s="24"/>
      <c r="B7" s="248" t="s">
        <v>124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</row>
    <row r="8" spans="1:1024" ht="15.95" customHeight="1" x14ac:dyDescent="0.3">
      <c r="A8" s="22"/>
      <c r="B8" s="237" t="s">
        <v>11</v>
      </c>
      <c r="C8" s="237"/>
      <c r="D8" s="237"/>
      <c r="E8" s="237"/>
      <c r="F8" s="237"/>
      <c r="G8" s="237"/>
      <c r="H8" s="237"/>
      <c r="I8" s="237"/>
      <c r="J8" s="237"/>
      <c r="K8" s="237"/>
      <c r="L8" s="238" t="s">
        <v>126</v>
      </c>
      <c r="M8" s="238"/>
      <c r="N8" s="238"/>
      <c r="O8" s="43" t="s">
        <v>12</v>
      </c>
      <c r="P8" s="238" t="s">
        <v>127</v>
      </c>
      <c r="Q8" s="238"/>
      <c r="R8" s="238"/>
      <c r="S8" s="27"/>
    </row>
    <row r="9" spans="1:1024" ht="15.95" customHeight="1" x14ac:dyDescent="0.3">
      <c r="A9" s="22"/>
      <c r="B9" s="239" t="s">
        <v>20</v>
      </c>
      <c r="C9" s="239"/>
      <c r="D9" s="239"/>
      <c r="E9" s="239"/>
      <c r="F9" s="239"/>
      <c r="G9" s="239"/>
      <c r="H9" s="239"/>
      <c r="I9" s="242">
        <v>1</v>
      </c>
      <c r="J9" s="242"/>
      <c r="K9" s="44" t="s">
        <v>19</v>
      </c>
      <c r="L9" s="44"/>
      <c r="M9" s="243" t="s">
        <v>13</v>
      </c>
      <c r="N9" s="243"/>
      <c r="O9" s="243"/>
      <c r="P9" s="244" t="s">
        <v>104</v>
      </c>
      <c r="Q9" s="244"/>
      <c r="R9" s="244"/>
      <c r="S9" s="25"/>
    </row>
    <row r="10" spans="1:1024" ht="15.95" customHeight="1" x14ac:dyDescent="0.3">
      <c r="A10" s="22"/>
      <c r="B10" s="237" t="s">
        <v>16</v>
      </c>
      <c r="C10" s="237"/>
      <c r="D10" s="238" t="s">
        <v>24</v>
      </c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</row>
    <row r="11" spans="1:1024" ht="15.95" customHeight="1" x14ac:dyDescent="0.3">
      <c r="A11" s="22"/>
      <c r="B11" s="239" t="s">
        <v>15</v>
      </c>
      <c r="C11" s="239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</row>
    <row r="12" spans="1:1024" ht="6" customHeight="1" x14ac:dyDescent="0.2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024" ht="15.95" customHeight="1" x14ac:dyDescent="0.25">
      <c r="A13" s="36"/>
      <c r="B13" s="240" t="s">
        <v>22</v>
      </c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21">
        <v>15</v>
      </c>
    </row>
    <row r="14" spans="1:1024" ht="6" customHeight="1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024" ht="15.95" customHeight="1" x14ac:dyDescent="0.25">
      <c r="A15" s="4"/>
      <c r="B15" s="4"/>
      <c r="C15" s="4"/>
      <c r="D15" s="234" t="s">
        <v>6</v>
      </c>
      <c r="E15" s="235"/>
      <c r="F15" s="235"/>
      <c r="G15" s="235"/>
      <c r="H15" s="235"/>
      <c r="I15" s="235"/>
      <c r="J15" s="235"/>
      <c r="K15" s="235"/>
      <c r="L15" s="235"/>
      <c r="M15" s="235"/>
      <c r="N15" s="236"/>
      <c r="O15" s="8"/>
      <c r="P15" s="240" t="s">
        <v>23</v>
      </c>
      <c r="Q15" s="241"/>
      <c r="R15" s="21">
        <f>IF($R$13=2,1,ROUNDDOWN(R13*0.4,0))</f>
        <v>6</v>
      </c>
    </row>
    <row r="16" spans="1:1024" ht="145.5" customHeight="1" x14ac:dyDescent="0.25">
      <c r="A16" s="5"/>
      <c r="B16" s="59"/>
      <c r="C16" s="60" t="s">
        <v>365</v>
      </c>
      <c r="D16" s="40" t="s">
        <v>40</v>
      </c>
      <c r="E16" s="40" t="s">
        <v>349</v>
      </c>
      <c r="F16" s="78" t="s">
        <v>350</v>
      </c>
      <c r="G16" s="78" t="s">
        <v>351</v>
      </c>
      <c r="H16" s="78" t="s">
        <v>352</v>
      </c>
      <c r="I16" s="40"/>
      <c r="J16" s="40"/>
      <c r="K16" s="40"/>
      <c r="L16" s="40"/>
      <c r="M16" s="14"/>
      <c r="N16" s="15"/>
      <c r="O16" s="12"/>
      <c r="P16" s="12"/>
    </row>
    <row r="17" spans="1:1024" x14ac:dyDescent="0.25">
      <c r="A17" s="5"/>
      <c r="B17" s="251"/>
      <c r="C17" s="251"/>
      <c r="D17" s="234" t="s">
        <v>7</v>
      </c>
      <c r="E17" s="235"/>
      <c r="F17" s="235"/>
      <c r="G17" s="235"/>
      <c r="H17" s="235"/>
      <c r="I17" s="235"/>
      <c r="J17" s="235"/>
      <c r="K17" s="235"/>
      <c r="L17" s="235"/>
      <c r="M17" s="235"/>
      <c r="N17" s="236"/>
      <c r="O17" s="13" t="s">
        <v>8</v>
      </c>
      <c r="P17" s="30"/>
    </row>
    <row r="18" spans="1:1024" ht="15.75" customHeight="1" x14ac:dyDescent="0.25">
      <c r="A18" s="5"/>
      <c r="B18" s="252"/>
      <c r="C18" s="252"/>
      <c r="D18" s="11">
        <v>1</v>
      </c>
      <c r="E18" s="6">
        <v>3</v>
      </c>
      <c r="F18" s="6">
        <v>3</v>
      </c>
      <c r="G18" s="6">
        <v>3</v>
      </c>
      <c r="H18" s="6">
        <v>3</v>
      </c>
      <c r="I18" s="6"/>
      <c r="J18" s="6"/>
      <c r="K18" s="6"/>
      <c r="L18" s="6"/>
      <c r="M18" s="6"/>
      <c r="N18" s="6"/>
      <c r="O18" s="16">
        <f>SUM(D$18:N$18)</f>
        <v>13</v>
      </c>
      <c r="P18" s="29"/>
    </row>
    <row r="19" spans="1:1024" s="19" customFormat="1" ht="48" x14ac:dyDescent="0.25">
      <c r="A19" s="17"/>
      <c r="B19" s="20" t="s">
        <v>3</v>
      </c>
      <c r="C19" s="62" t="s">
        <v>4</v>
      </c>
      <c r="D19" s="253" t="s">
        <v>5</v>
      </c>
      <c r="E19" s="254"/>
      <c r="F19" s="254"/>
      <c r="G19" s="254"/>
      <c r="H19" s="254"/>
      <c r="I19" s="254"/>
      <c r="J19" s="254"/>
      <c r="K19" s="254"/>
      <c r="L19" s="254"/>
      <c r="M19" s="254"/>
      <c r="N19" s="255"/>
      <c r="O19" s="28" t="s">
        <v>17</v>
      </c>
      <c r="P19" s="28" t="s">
        <v>21</v>
      </c>
      <c r="Q19" s="28" t="s">
        <v>18</v>
      </c>
      <c r="R19" s="28" t="s">
        <v>10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  <c r="IZ19" s="18"/>
      <c r="JA19" s="18"/>
      <c r="JB19" s="18"/>
      <c r="JC19" s="18"/>
      <c r="JD19" s="18"/>
      <c r="JE19" s="18"/>
      <c r="JF19" s="18"/>
      <c r="JG19" s="18"/>
      <c r="JH19" s="18"/>
      <c r="JI19" s="18"/>
      <c r="JJ19" s="18"/>
      <c r="JK19" s="18"/>
      <c r="JL19" s="18"/>
      <c r="JM19" s="18"/>
      <c r="JN19" s="18"/>
      <c r="JO19" s="18"/>
      <c r="JP19" s="18"/>
      <c r="JQ19" s="18"/>
      <c r="JR19" s="18"/>
      <c r="JS19" s="18"/>
      <c r="JT19" s="18"/>
      <c r="JU19" s="18"/>
      <c r="JV19" s="18"/>
      <c r="JW19" s="18"/>
      <c r="JX19" s="18"/>
      <c r="JY19" s="18"/>
      <c r="JZ19" s="18"/>
      <c r="KA19" s="18"/>
      <c r="KB19" s="18"/>
      <c r="KC19" s="18"/>
      <c r="KD19" s="18"/>
      <c r="KE19" s="18"/>
      <c r="KF19" s="18"/>
      <c r="KG19" s="18"/>
      <c r="KH19" s="18"/>
      <c r="KI19" s="18"/>
      <c r="KJ19" s="18"/>
      <c r="KK19" s="18"/>
      <c r="KL19" s="18"/>
      <c r="KM19" s="18"/>
      <c r="KN19" s="18"/>
      <c r="KO19" s="18"/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/>
      <c r="LB19" s="18"/>
      <c r="LC19" s="18"/>
      <c r="LD19" s="18"/>
      <c r="LE19" s="18"/>
      <c r="LF19" s="18"/>
      <c r="LG19" s="18"/>
      <c r="LH19" s="18"/>
      <c r="LI19" s="18"/>
      <c r="LJ19" s="18"/>
      <c r="LK19" s="18"/>
      <c r="LL19" s="18"/>
      <c r="LM19" s="18"/>
      <c r="LN19" s="18"/>
      <c r="LO19" s="18"/>
      <c r="LP19" s="18"/>
      <c r="LQ19" s="18"/>
      <c r="LR19" s="18"/>
      <c r="LS19" s="18"/>
      <c r="LT19" s="18"/>
      <c r="LU19" s="18"/>
      <c r="LV19" s="18"/>
      <c r="LW19" s="18"/>
      <c r="LX19" s="18"/>
      <c r="LY19" s="18"/>
      <c r="LZ19" s="18"/>
      <c r="MA19" s="18"/>
      <c r="MB19" s="18"/>
      <c r="MC19" s="18"/>
      <c r="MD19" s="18"/>
      <c r="ME19" s="18"/>
      <c r="MF19" s="18"/>
      <c r="MG19" s="18"/>
      <c r="MH19" s="18"/>
      <c r="MI19" s="18"/>
      <c r="MJ19" s="18"/>
      <c r="MK19" s="18"/>
      <c r="ML19" s="18"/>
      <c r="MM19" s="18"/>
      <c r="MN19" s="18"/>
      <c r="MO19" s="18"/>
      <c r="MP19" s="18"/>
      <c r="MQ19" s="18"/>
      <c r="MR19" s="18"/>
      <c r="MS19" s="18"/>
      <c r="MT19" s="18"/>
      <c r="MU19" s="18"/>
      <c r="MV19" s="18"/>
      <c r="MW19" s="18"/>
      <c r="MX19" s="18"/>
      <c r="MY19" s="18"/>
      <c r="MZ19" s="18"/>
      <c r="NA19" s="18"/>
      <c r="NB19" s="18"/>
      <c r="NC19" s="18"/>
      <c r="ND19" s="18"/>
      <c r="NE19" s="18"/>
      <c r="NF19" s="18"/>
      <c r="NG19" s="18"/>
      <c r="NH19" s="18"/>
      <c r="NI19" s="18"/>
      <c r="NJ19" s="18"/>
      <c r="NK19" s="18"/>
      <c r="NL19" s="18"/>
      <c r="NM19" s="18"/>
      <c r="NN19" s="18"/>
      <c r="NO19" s="18"/>
      <c r="NP19" s="18"/>
      <c r="NQ19" s="18"/>
      <c r="NR19" s="18"/>
      <c r="NS19" s="18"/>
      <c r="NT19" s="18"/>
      <c r="NU19" s="18"/>
      <c r="NV19" s="18"/>
      <c r="NW19" s="18"/>
      <c r="NX19" s="18"/>
      <c r="NY19" s="18"/>
      <c r="NZ19" s="18"/>
      <c r="OA19" s="18"/>
      <c r="OB19" s="18"/>
      <c r="OC19" s="18"/>
      <c r="OD19" s="18"/>
      <c r="OE19" s="18"/>
      <c r="OF19" s="18"/>
      <c r="OG19" s="18"/>
      <c r="OH19" s="18"/>
      <c r="OI19" s="18"/>
      <c r="OJ19" s="18"/>
      <c r="OK19" s="18"/>
      <c r="OL19" s="18"/>
      <c r="OM19" s="18"/>
      <c r="ON19" s="18"/>
      <c r="OO19" s="18"/>
      <c r="OP19" s="18"/>
      <c r="OQ19" s="18"/>
      <c r="OR19" s="18"/>
      <c r="OS19" s="18"/>
      <c r="OT19" s="18"/>
      <c r="OU19" s="18"/>
      <c r="OV19" s="18"/>
      <c r="OW19" s="18"/>
      <c r="OX19" s="18"/>
      <c r="OY19" s="18"/>
      <c r="OZ19" s="18"/>
      <c r="PA19" s="18"/>
      <c r="PB19" s="18"/>
      <c r="PC19" s="18"/>
      <c r="PD19" s="18"/>
      <c r="PE19" s="18"/>
      <c r="PF19" s="18"/>
      <c r="PG19" s="18"/>
      <c r="PH19" s="18"/>
      <c r="PI19" s="18"/>
      <c r="PJ19" s="18"/>
      <c r="PK19" s="18"/>
      <c r="PL19" s="18"/>
      <c r="PM19" s="18"/>
      <c r="PN19" s="18"/>
      <c r="PO19" s="18"/>
      <c r="PP19" s="18"/>
      <c r="PQ19" s="18"/>
      <c r="PR19" s="18"/>
      <c r="PS19" s="18"/>
      <c r="PT19" s="18"/>
      <c r="PU19" s="18"/>
      <c r="PV19" s="18"/>
      <c r="PW19" s="18"/>
      <c r="PX19" s="18"/>
      <c r="PY19" s="18"/>
      <c r="PZ19" s="18"/>
      <c r="QA19" s="18"/>
      <c r="QB19" s="18"/>
      <c r="QC19" s="18"/>
      <c r="QD19" s="18"/>
      <c r="QE19" s="18"/>
      <c r="QF19" s="18"/>
      <c r="QG19" s="18"/>
      <c r="QH19" s="18"/>
      <c r="QI19" s="18"/>
      <c r="QJ19" s="18"/>
      <c r="QK19" s="18"/>
      <c r="QL19" s="18"/>
      <c r="QM19" s="18"/>
      <c r="QN19" s="18"/>
      <c r="QO19" s="18"/>
      <c r="QP19" s="18"/>
      <c r="QQ19" s="18"/>
      <c r="QR19" s="18"/>
      <c r="QS19" s="18"/>
      <c r="QT19" s="18"/>
      <c r="QU19" s="18"/>
      <c r="QV19" s="18"/>
      <c r="QW19" s="18"/>
      <c r="QX19" s="18"/>
      <c r="QY19" s="18"/>
      <c r="QZ19" s="18"/>
      <c r="RA19" s="18"/>
      <c r="RB19" s="18"/>
      <c r="RC19" s="18"/>
      <c r="RD19" s="18"/>
      <c r="RE19" s="18"/>
      <c r="RF19" s="18"/>
      <c r="RG19" s="18"/>
      <c r="RH19" s="18"/>
      <c r="RI19" s="18"/>
      <c r="RJ19" s="18"/>
      <c r="RK19" s="18"/>
      <c r="RL19" s="18"/>
      <c r="RM19" s="18"/>
      <c r="RN19" s="18"/>
      <c r="RO19" s="18"/>
      <c r="RP19" s="18"/>
      <c r="RQ19" s="18"/>
      <c r="RR19" s="18"/>
      <c r="RS19" s="18"/>
      <c r="RT19" s="18"/>
      <c r="RU19" s="18"/>
      <c r="RV19" s="18"/>
      <c r="RW19" s="18"/>
      <c r="RX19" s="18"/>
      <c r="RY19" s="18"/>
      <c r="RZ19" s="18"/>
      <c r="SA19" s="18"/>
      <c r="SB19" s="18"/>
      <c r="SC19" s="18"/>
      <c r="SD19" s="18"/>
      <c r="SE19" s="18"/>
      <c r="SF19" s="18"/>
      <c r="SG19" s="18"/>
      <c r="SH19" s="18"/>
      <c r="SI19" s="18"/>
      <c r="SJ19" s="18"/>
      <c r="SK19" s="18"/>
      <c r="SL19" s="18"/>
      <c r="SM19" s="18"/>
      <c r="SN19" s="18"/>
      <c r="SO19" s="18"/>
      <c r="SP19" s="18"/>
      <c r="SQ19" s="18"/>
      <c r="SR19" s="18"/>
      <c r="SS19" s="18"/>
      <c r="ST19" s="18"/>
      <c r="SU19" s="18"/>
      <c r="SV19" s="18"/>
      <c r="SW19" s="18"/>
      <c r="SX19" s="18"/>
      <c r="SY19" s="18"/>
      <c r="SZ19" s="18"/>
      <c r="TA19" s="18"/>
      <c r="TB19" s="18"/>
      <c r="TC19" s="18"/>
      <c r="TD19" s="18"/>
      <c r="TE19" s="18"/>
      <c r="TF19" s="18"/>
      <c r="TG19" s="18"/>
      <c r="TH19" s="18"/>
      <c r="TI19" s="18"/>
      <c r="TJ19" s="18"/>
      <c r="TK19" s="18"/>
      <c r="TL19" s="18"/>
      <c r="TM19" s="18"/>
      <c r="TN19" s="18"/>
      <c r="TO19" s="18"/>
      <c r="TP19" s="18"/>
      <c r="TQ19" s="18"/>
      <c r="TR19" s="18"/>
      <c r="TS19" s="18"/>
      <c r="TT19" s="18"/>
      <c r="TU19" s="18"/>
      <c r="TV19" s="18"/>
      <c r="TW19" s="18"/>
      <c r="TX19" s="18"/>
      <c r="TY19" s="18"/>
      <c r="TZ19" s="18"/>
      <c r="UA19" s="18"/>
      <c r="UB19" s="18"/>
      <c r="UC19" s="18"/>
      <c r="UD19" s="18"/>
      <c r="UE19" s="18"/>
      <c r="UF19" s="18"/>
      <c r="UG19" s="18"/>
      <c r="UH19" s="18"/>
      <c r="UI19" s="18"/>
      <c r="UJ19" s="18"/>
      <c r="UK19" s="18"/>
      <c r="UL19" s="18"/>
      <c r="UM19" s="18"/>
      <c r="UN19" s="18"/>
      <c r="UO19" s="18"/>
      <c r="UP19" s="18"/>
      <c r="UQ19" s="18"/>
      <c r="UR19" s="18"/>
      <c r="US19" s="18"/>
      <c r="UT19" s="18"/>
      <c r="UU19" s="18"/>
      <c r="UV19" s="18"/>
      <c r="UW19" s="18"/>
      <c r="UX19" s="18"/>
      <c r="UY19" s="18"/>
      <c r="UZ19" s="18"/>
      <c r="VA19" s="18"/>
      <c r="VB19" s="18"/>
      <c r="VC19" s="18"/>
      <c r="VD19" s="18"/>
      <c r="VE19" s="18"/>
      <c r="VF19" s="18"/>
      <c r="VG19" s="18"/>
      <c r="VH19" s="18"/>
      <c r="VI19" s="18"/>
      <c r="VJ19" s="18"/>
      <c r="VK19" s="18"/>
      <c r="VL19" s="18"/>
      <c r="VM19" s="18"/>
      <c r="VN19" s="18"/>
      <c r="VO19" s="18"/>
      <c r="VP19" s="18"/>
      <c r="VQ19" s="18"/>
      <c r="VR19" s="18"/>
      <c r="VS19" s="18"/>
      <c r="VT19" s="18"/>
      <c r="VU19" s="18"/>
      <c r="VV19" s="18"/>
      <c r="VW19" s="18"/>
      <c r="VX19" s="18"/>
      <c r="VY19" s="18"/>
      <c r="VZ19" s="18"/>
      <c r="WA19" s="18"/>
      <c r="WB19" s="18"/>
      <c r="WC19" s="18"/>
      <c r="WD19" s="18"/>
      <c r="WE19" s="18"/>
      <c r="WF19" s="18"/>
      <c r="WG19" s="18"/>
      <c r="WH19" s="18"/>
      <c r="WI19" s="18"/>
      <c r="WJ19" s="18"/>
      <c r="WK19" s="18"/>
      <c r="WL19" s="18"/>
      <c r="WM19" s="18"/>
      <c r="WN19" s="18"/>
      <c r="WO19" s="18"/>
      <c r="WP19" s="18"/>
      <c r="WQ19" s="18"/>
      <c r="WR19" s="18"/>
      <c r="WS19" s="18"/>
      <c r="WT19" s="18"/>
      <c r="WU19" s="18"/>
      <c r="WV19" s="18"/>
      <c r="WW19" s="18"/>
      <c r="WX19" s="18"/>
      <c r="WY19" s="18"/>
      <c r="WZ19" s="18"/>
      <c r="XA19" s="18"/>
      <c r="XB19" s="18"/>
      <c r="XC19" s="18"/>
      <c r="XD19" s="18"/>
      <c r="XE19" s="18"/>
      <c r="XF19" s="18"/>
      <c r="XG19" s="18"/>
      <c r="XH19" s="18"/>
      <c r="XI19" s="18"/>
      <c r="XJ19" s="18"/>
      <c r="XK19" s="18"/>
      <c r="XL19" s="18"/>
      <c r="XM19" s="18"/>
      <c r="XN19" s="18"/>
      <c r="XO19" s="18"/>
      <c r="XP19" s="18"/>
      <c r="XQ19" s="18"/>
      <c r="XR19" s="18"/>
      <c r="XS19" s="18"/>
      <c r="XT19" s="18"/>
      <c r="XU19" s="18"/>
      <c r="XV19" s="18"/>
      <c r="XW19" s="18"/>
      <c r="XX19" s="18"/>
      <c r="XY19" s="18"/>
      <c r="XZ19" s="18"/>
      <c r="YA19" s="18"/>
      <c r="YB19" s="18"/>
      <c r="YC19" s="18"/>
      <c r="YD19" s="18"/>
      <c r="YE19" s="18"/>
      <c r="YF19" s="18"/>
      <c r="YG19" s="18"/>
      <c r="YH19" s="18"/>
      <c r="YI19" s="18"/>
      <c r="YJ19" s="18"/>
      <c r="YK19" s="18"/>
      <c r="YL19" s="18"/>
      <c r="YM19" s="18"/>
      <c r="YN19" s="18"/>
      <c r="YO19" s="18"/>
      <c r="YP19" s="18"/>
      <c r="YQ19" s="18"/>
      <c r="YR19" s="18"/>
      <c r="YS19" s="18"/>
      <c r="YT19" s="18"/>
      <c r="YU19" s="18"/>
      <c r="YV19" s="18"/>
      <c r="YW19" s="18"/>
      <c r="YX19" s="18"/>
      <c r="YY19" s="18"/>
      <c r="YZ19" s="18"/>
      <c r="ZA19" s="18"/>
      <c r="ZB19" s="18"/>
      <c r="ZC19" s="18"/>
      <c r="ZD19" s="18"/>
      <c r="ZE19" s="18"/>
      <c r="ZF19" s="18"/>
      <c r="ZG19" s="18"/>
      <c r="ZH19" s="18"/>
      <c r="ZI19" s="18"/>
      <c r="ZJ19" s="18"/>
      <c r="ZK19" s="18"/>
      <c r="ZL19" s="18"/>
      <c r="ZM19" s="18"/>
      <c r="ZN19" s="18"/>
      <c r="ZO19" s="18"/>
      <c r="ZP19" s="18"/>
      <c r="ZQ19" s="18"/>
      <c r="ZR19" s="18"/>
      <c r="ZS19" s="18"/>
      <c r="ZT19" s="18"/>
      <c r="ZU19" s="18"/>
      <c r="ZV19" s="18"/>
      <c r="ZW19" s="18"/>
      <c r="ZX19" s="18"/>
      <c r="ZY19" s="18"/>
      <c r="ZZ19" s="18"/>
      <c r="AAA19" s="18"/>
      <c r="AAB19" s="18"/>
      <c r="AAC19" s="18"/>
      <c r="AAD19" s="18"/>
      <c r="AAE19" s="18"/>
      <c r="AAF19" s="18"/>
      <c r="AAG19" s="18"/>
      <c r="AAH19" s="18"/>
      <c r="AAI19" s="18"/>
      <c r="AAJ19" s="18"/>
      <c r="AAK19" s="18"/>
      <c r="AAL19" s="18"/>
      <c r="AAM19" s="18"/>
      <c r="AAN19" s="18"/>
      <c r="AAO19" s="18"/>
      <c r="AAP19" s="18"/>
      <c r="AAQ19" s="18"/>
      <c r="AAR19" s="18"/>
      <c r="AAS19" s="18"/>
      <c r="AAT19" s="18"/>
      <c r="AAU19" s="18"/>
      <c r="AAV19" s="18"/>
      <c r="AAW19" s="18"/>
      <c r="AAX19" s="18"/>
      <c r="AAY19" s="18"/>
      <c r="AAZ19" s="18"/>
      <c r="ABA19" s="18"/>
      <c r="ABB19" s="18"/>
      <c r="ABC19" s="18"/>
      <c r="ABD19" s="18"/>
      <c r="ABE19" s="18"/>
      <c r="ABF19" s="18"/>
      <c r="ABG19" s="18"/>
      <c r="ABH19" s="18"/>
      <c r="ABI19" s="18"/>
      <c r="ABJ19" s="18"/>
      <c r="ABK19" s="18"/>
      <c r="ABL19" s="18"/>
      <c r="ABM19" s="18"/>
      <c r="ABN19" s="18"/>
      <c r="ABO19" s="18"/>
      <c r="ABP19" s="18"/>
      <c r="ABQ19" s="18"/>
      <c r="ABR19" s="18"/>
      <c r="ABS19" s="18"/>
      <c r="ABT19" s="18"/>
      <c r="ABU19" s="18"/>
      <c r="ABV19" s="18"/>
      <c r="ABW19" s="18"/>
      <c r="ABX19" s="18"/>
      <c r="ABY19" s="18"/>
      <c r="ABZ19" s="18"/>
      <c r="ACA19" s="18"/>
      <c r="ACB19" s="18"/>
      <c r="ACC19" s="18"/>
      <c r="ACD19" s="18"/>
      <c r="ACE19" s="18"/>
      <c r="ACF19" s="18"/>
      <c r="ACG19" s="18"/>
      <c r="ACH19" s="18"/>
      <c r="ACI19" s="18"/>
      <c r="ACJ19" s="18"/>
      <c r="ACK19" s="18"/>
      <c r="ACL19" s="18"/>
      <c r="ACM19" s="18"/>
      <c r="ACN19" s="18"/>
      <c r="ACO19" s="18"/>
      <c r="ACP19" s="18"/>
      <c r="ACQ19" s="18"/>
      <c r="ACR19" s="18"/>
      <c r="ACS19" s="18"/>
      <c r="ACT19" s="18"/>
      <c r="ACU19" s="18"/>
      <c r="ACV19" s="18"/>
      <c r="ACW19" s="18"/>
      <c r="ACX19" s="18"/>
      <c r="ACY19" s="18"/>
      <c r="ACZ19" s="18"/>
      <c r="ADA19" s="18"/>
      <c r="ADB19" s="18"/>
      <c r="ADC19" s="18"/>
      <c r="ADD19" s="18"/>
      <c r="ADE19" s="18"/>
      <c r="ADF19" s="18"/>
      <c r="ADG19" s="18"/>
      <c r="ADH19" s="18"/>
      <c r="ADI19" s="18"/>
      <c r="ADJ19" s="18"/>
      <c r="ADK19" s="18"/>
      <c r="ADL19" s="18"/>
      <c r="ADM19" s="18"/>
      <c r="ADN19" s="18"/>
      <c r="ADO19" s="18"/>
      <c r="ADP19" s="18"/>
      <c r="ADQ19" s="18"/>
      <c r="ADR19" s="18"/>
      <c r="ADS19" s="18"/>
      <c r="ADT19" s="18"/>
      <c r="ADU19" s="18"/>
      <c r="ADV19" s="18"/>
      <c r="ADW19" s="18"/>
      <c r="ADX19" s="18"/>
      <c r="ADY19" s="18"/>
      <c r="ADZ19" s="18"/>
      <c r="AEA19" s="18"/>
      <c r="AEB19" s="18"/>
      <c r="AEC19" s="18"/>
      <c r="AED19" s="18"/>
      <c r="AEE19" s="18"/>
      <c r="AEF19" s="18"/>
      <c r="AEG19" s="18"/>
      <c r="AEH19" s="18"/>
      <c r="AEI19" s="18"/>
      <c r="AEJ19" s="18"/>
      <c r="AEK19" s="18"/>
      <c r="AEL19" s="18"/>
      <c r="AEM19" s="18"/>
      <c r="AEN19" s="18"/>
      <c r="AEO19" s="18"/>
      <c r="AEP19" s="18"/>
      <c r="AEQ19" s="18"/>
      <c r="AER19" s="18"/>
      <c r="AES19" s="18"/>
      <c r="AET19" s="18"/>
      <c r="AEU19" s="18"/>
      <c r="AEV19" s="18"/>
      <c r="AEW19" s="18"/>
      <c r="AEX19" s="18"/>
      <c r="AEY19" s="18"/>
      <c r="AEZ19" s="18"/>
      <c r="AFA19" s="18"/>
      <c r="AFB19" s="18"/>
      <c r="AFC19" s="18"/>
      <c r="AFD19" s="18"/>
      <c r="AFE19" s="18"/>
      <c r="AFF19" s="18"/>
      <c r="AFG19" s="18"/>
      <c r="AFH19" s="18"/>
      <c r="AFI19" s="18"/>
      <c r="AFJ19" s="18"/>
      <c r="AFK19" s="18"/>
      <c r="AFL19" s="18"/>
      <c r="AFM19" s="18"/>
      <c r="AFN19" s="18"/>
      <c r="AFO19" s="18"/>
      <c r="AFP19" s="18"/>
      <c r="AFQ19" s="18"/>
      <c r="AFR19" s="18"/>
      <c r="AFS19" s="18"/>
      <c r="AFT19" s="18"/>
      <c r="AFU19" s="18"/>
      <c r="AFV19" s="18"/>
      <c r="AFW19" s="18"/>
      <c r="AFX19" s="18"/>
      <c r="AFY19" s="18"/>
      <c r="AFZ19" s="18"/>
      <c r="AGA19" s="18"/>
      <c r="AGB19" s="18"/>
      <c r="AGC19" s="18"/>
      <c r="AGD19" s="18"/>
      <c r="AGE19" s="18"/>
      <c r="AGF19" s="18"/>
      <c r="AGG19" s="18"/>
      <c r="AGH19" s="18"/>
      <c r="AGI19" s="18"/>
      <c r="AGJ19" s="18"/>
      <c r="AGK19" s="18"/>
      <c r="AGL19" s="18"/>
      <c r="AGM19" s="18"/>
      <c r="AGN19" s="18"/>
      <c r="AGO19" s="18"/>
      <c r="AGP19" s="18"/>
      <c r="AGQ19" s="18"/>
      <c r="AGR19" s="18"/>
      <c r="AGS19" s="18"/>
      <c r="AGT19" s="18"/>
      <c r="AGU19" s="18"/>
      <c r="AGV19" s="18"/>
      <c r="AGW19" s="18"/>
      <c r="AGX19" s="18"/>
      <c r="AGY19" s="18"/>
      <c r="AGZ19" s="18"/>
      <c r="AHA19" s="18"/>
      <c r="AHB19" s="18"/>
      <c r="AHC19" s="18"/>
      <c r="AHD19" s="18"/>
      <c r="AHE19" s="18"/>
      <c r="AHF19" s="18"/>
      <c r="AHG19" s="18"/>
      <c r="AHH19" s="18"/>
      <c r="AHI19" s="18"/>
      <c r="AHJ19" s="18"/>
      <c r="AHK19" s="18"/>
      <c r="AHL19" s="18"/>
      <c r="AHM19" s="18"/>
      <c r="AHN19" s="18"/>
      <c r="AHO19" s="18"/>
      <c r="AHP19" s="18"/>
      <c r="AHQ19" s="18"/>
      <c r="AHR19" s="18"/>
      <c r="AHS19" s="18"/>
      <c r="AHT19" s="18"/>
      <c r="AHU19" s="18"/>
      <c r="AHV19" s="18"/>
      <c r="AHW19" s="18"/>
      <c r="AHX19" s="18"/>
      <c r="AHY19" s="18"/>
      <c r="AHZ19" s="18"/>
      <c r="AIA19" s="18"/>
      <c r="AIB19" s="18"/>
      <c r="AIC19" s="18"/>
      <c r="AID19" s="18"/>
      <c r="AIE19" s="18"/>
      <c r="AIF19" s="18"/>
      <c r="AIG19" s="18"/>
      <c r="AIH19" s="18"/>
      <c r="AII19" s="18"/>
      <c r="AIJ19" s="18"/>
      <c r="AIK19" s="18"/>
      <c r="AIL19" s="18"/>
      <c r="AIM19" s="18"/>
      <c r="AIN19" s="18"/>
      <c r="AIO19" s="18"/>
      <c r="AIP19" s="18"/>
      <c r="AIQ19" s="18"/>
      <c r="AIR19" s="18"/>
      <c r="AIS19" s="18"/>
      <c r="AIT19" s="18"/>
      <c r="AIU19" s="18"/>
      <c r="AIV19" s="18"/>
      <c r="AIW19" s="18"/>
      <c r="AIX19" s="18"/>
      <c r="AIY19" s="18"/>
      <c r="AIZ19" s="18"/>
      <c r="AJA19" s="18"/>
      <c r="AJB19" s="18"/>
      <c r="AJC19" s="18"/>
      <c r="AJD19" s="18"/>
      <c r="AJE19" s="18"/>
      <c r="AJF19" s="18"/>
      <c r="AJG19" s="18"/>
      <c r="AJH19" s="18"/>
      <c r="AJI19" s="18"/>
      <c r="AJJ19" s="18"/>
      <c r="AJK19" s="18"/>
      <c r="AJL19" s="18"/>
      <c r="AJM19" s="18"/>
      <c r="AJN19" s="18"/>
      <c r="AJO19" s="18"/>
      <c r="AJP19" s="18"/>
      <c r="AJQ19" s="18"/>
      <c r="AJR19" s="18"/>
      <c r="AJS19" s="18"/>
      <c r="AJT19" s="18"/>
      <c r="AJU19" s="18"/>
      <c r="AJV19" s="18"/>
      <c r="AJW19" s="18"/>
      <c r="AJX19" s="18"/>
      <c r="AJY19" s="18"/>
      <c r="AJZ19" s="18"/>
      <c r="AKA19" s="18"/>
      <c r="AKB19" s="18"/>
      <c r="AKC19" s="18"/>
      <c r="AKD19" s="18"/>
      <c r="AKE19" s="18"/>
      <c r="AKF19" s="18"/>
      <c r="AKG19" s="18"/>
      <c r="AKH19" s="18"/>
      <c r="AKI19" s="18"/>
      <c r="AKJ19" s="18"/>
      <c r="AKK19" s="18"/>
      <c r="AKL19" s="18"/>
      <c r="AKM19" s="18"/>
      <c r="AKN19" s="18"/>
      <c r="AKO19" s="18"/>
      <c r="AKP19" s="18"/>
      <c r="AKQ19" s="18"/>
      <c r="AKR19" s="18"/>
      <c r="AKS19" s="18"/>
      <c r="AKT19" s="18"/>
      <c r="AKU19" s="18"/>
      <c r="AKV19" s="18"/>
      <c r="AKW19" s="18"/>
      <c r="AKX19" s="18"/>
      <c r="AKY19" s="18"/>
      <c r="AKZ19" s="18"/>
      <c r="ALA19" s="18"/>
      <c r="ALB19" s="18"/>
      <c r="ALC19" s="18"/>
      <c r="ALD19" s="18"/>
      <c r="ALE19" s="18"/>
      <c r="ALF19" s="18"/>
      <c r="ALG19" s="18"/>
      <c r="ALH19" s="18"/>
      <c r="ALI19" s="18"/>
      <c r="ALJ19" s="18"/>
      <c r="ALK19" s="18"/>
      <c r="ALL19" s="18"/>
      <c r="ALM19" s="18"/>
      <c r="ALN19" s="18"/>
      <c r="ALO19" s="18"/>
      <c r="ALP19" s="18"/>
      <c r="ALQ19" s="18"/>
      <c r="ALR19" s="18"/>
      <c r="ALS19" s="18"/>
      <c r="ALT19" s="18"/>
      <c r="ALU19" s="18"/>
      <c r="ALV19" s="18"/>
      <c r="ALW19" s="18"/>
      <c r="ALX19" s="18"/>
      <c r="ALY19" s="18"/>
      <c r="ALZ19" s="18"/>
      <c r="AMA19" s="18"/>
      <c r="AMB19" s="18"/>
      <c r="AMC19" s="18"/>
      <c r="AMD19" s="18"/>
      <c r="AME19" s="18"/>
      <c r="AMF19" s="18"/>
      <c r="AMG19" s="18"/>
      <c r="AMH19" s="18"/>
      <c r="AMI19" s="18"/>
      <c r="AMJ19" s="18"/>
    </row>
    <row r="20" spans="1:1024" ht="18.75" x14ac:dyDescent="0.3">
      <c r="A20" s="7"/>
      <c r="B20" s="106">
        <v>1</v>
      </c>
      <c r="C20" s="71" t="s">
        <v>353</v>
      </c>
      <c r="D20" s="153">
        <v>95</v>
      </c>
      <c r="E20" s="153">
        <v>92</v>
      </c>
      <c r="F20" s="153">
        <v>90</v>
      </c>
      <c r="G20" s="153">
        <v>94</v>
      </c>
      <c r="H20" s="153">
        <v>98</v>
      </c>
      <c r="I20" s="50"/>
      <c r="J20" s="50"/>
      <c r="K20" s="50"/>
      <c r="L20" s="50"/>
      <c r="M20" s="50"/>
      <c r="N20" s="50"/>
      <c r="O20" s="51">
        <f>((D20*$D$18+E20*$E$18+F20*$F$18+G20*$G$18+H20*$H$18+I20*$I$18+J20*$J$18+K20*$K$18+$L$18*L20+$M$18*M20+$N$18*N20)/$O$18)*0.9</f>
        <v>84.253846153846155</v>
      </c>
      <c r="P20" s="51">
        <v>31</v>
      </c>
      <c r="Q20" s="52">
        <f>P20*0.1</f>
        <v>3.1</v>
      </c>
      <c r="R20" s="52">
        <f>O20+Q20</f>
        <v>87.353846153846149</v>
      </c>
    </row>
    <row r="21" spans="1:1024" ht="18.75" x14ac:dyDescent="0.3">
      <c r="A21" s="7"/>
      <c r="B21" s="106">
        <v>2</v>
      </c>
      <c r="C21" s="71" t="s">
        <v>354</v>
      </c>
      <c r="D21" s="153">
        <v>95</v>
      </c>
      <c r="E21" s="153">
        <v>92</v>
      </c>
      <c r="F21" s="153">
        <v>95</v>
      </c>
      <c r="G21" s="153">
        <v>92</v>
      </c>
      <c r="H21" s="153">
        <v>95</v>
      </c>
      <c r="I21" s="50"/>
      <c r="J21" s="50"/>
      <c r="K21" s="50"/>
      <c r="L21" s="50"/>
      <c r="M21" s="50"/>
      <c r="N21" s="50"/>
      <c r="O21" s="51">
        <f t="shared" ref="O21:O31" si="0">((D21*$D$18+E21*$E$18+F21*$F$18+G21*$G$18+H21*$H$18+I21*$I$18+J21*$J$18+K21*$K$18+$L$18*L21+$M$18*M21+$N$18*N21)/$O$18)*0.9</f>
        <v>84.253846153846155</v>
      </c>
      <c r="P21" s="51"/>
      <c r="Q21" s="52">
        <f t="shared" ref="Q21:Q31" si="1">P21*0.1</f>
        <v>0</v>
      </c>
      <c r="R21" s="52">
        <f t="shared" ref="R21:R31" si="2">O21+Q21</f>
        <v>84.253846153846155</v>
      </c>
    </row>
    <row r="22" spans="1:1024" ht="18.75" x14ac:dyDescent="0.3">
      <c r="A22" s="7"/>
      <c r="B22" s="106">
        <v>3</v>
      </c>
      <c r="C22" s="71" t="s">
        <v>355</v>
      </c>
      <c r="D22" s="153">
        <v>92</v>
      </c>
      <c r="E22" s="153">
        <v>91</v>
      </c>
      <c r="F22" s="153">
        <v>92</v>
      </c>
      <c r="G22" s="153">
        <v>90</v>
      </c>
      <c r="H22" s="153">
        <v>92</v>
      </c>
      <c r="I22" s="50"/>
      <c r="J22" s="50"/>
      <c r="K22" s="50"/>
      <c r="L22" s="50"/>
      <c r="M22" s="50"/>
      <c r="N22" s="50"/>
      <c r="O22" s="51">
        <f t="shared" si="0"/>
        <v>82.176923076923075</v>
      </c>
      <c r="P22" s="51">
        <v>3</v>
      </c>
      <c r="Q22" s="52">
        <f t="shared" si="1"/>
        <v>0.30000000000000004</v>
      </c>
      <c r="R22" s="52">
        <f t="shared" si="2"/>
        <v>82.476923076923072</v>
      </c>
    </row>
    <row r="23" spans="1:1024" ht="18.75" x14ac:dyDescent="0.3">
      <c r="A23" s="7"/>
      <c r="B23" s="49">
        <v>4</v>
      </c>
      <c r="C23" s="71" t="s">
        <v>356</v>
      </c>
      <c r="D23" s="153">
        <v>92</v>
      </c>
      <c r="E23" s="153">
        <v>78</v>
      </c>
      <c r="F23" s="153">
        <v>90</v>
      </c>
      <c r="G23" s="153">
        <v>84</v>
      </c>
      <c r="H23" s="153">
        <v>98</v>
      </c>
      <c r="I23" s="50"/>
      <c r="J23" s="50"/>
      <c r="K23" s="50"/>
      <c r="L23" s="50"/>
      <c r="M23" s="50"/>
      <c r="N23" s="50"/>
      <c r="O23" s="51">
        <f t="shared" si="0"/>
        <v>79.061538461538461</v>
      </c>
      <c r="P23" s="51"/>
      <c r="Q23" s="52">
        <f t="shared" si="1"/>
        <v>0</v>
      </c>
      <c r="R23" s="52">
        <f t="shared" si="2"/>
        <v>79.061538461538461</v>
      </c>
    </row>
    <row r="24" spans="1:1024" ht="18.75" x14ac:dyDescent="0.3">
      <c r="A24" s="7"/>
      <c r="B24" s="49">
        <v>5</v>
      </c>
      <c r="C24" s="71" t="s">
        <v>357</v>
      </c>
      <c r="D24" s="153">
        <v>90</v>
      </c>
      <c r="E24" s="153">
        <v>82</v>
      </c>
      <c r="F24" s="153">
        <v>90</v>
      </c>
      <c r="G24" s="153">
        <v>85</v>
      </c>
      <c r="H24" s="153">
        <v>90</v>
      </c>
      <c r="I24" s="50"/>
      <c r="J24" s="50"/>
      <c r="K24" s="50"/>
      <c r="L24" s="50"/>
      <c r="M24" s="50"/>
      <c r="N24" s="50"/>
      <c r="O24" s="51">
        <f t="shared" si="0"/>
        <v>78.3</v>
      </c>
      <c r="P24" s="51"/>
      <c r="Q24" s="52">
        <f t="shared" si="1"/>
        <v>0</v>
      </c>
      <c r="R24" s="52">
        <f t="shared" si="2"/>
        <v>78.3</v>
      </c>
    </row>
    <row r="25" spans="1:1024" ht="19.5" thickBot="1" x14ac:dyDescent="0.35">
      <c r="A25" s="7"/>
      <c r="B25" s="109">
        <v>6</v>
      </c>
      <c r="C25" s="101" t="s">
        <v>358</v>
      </c>
      <c r="D25" s="180">
        <v>95</v>
      </c>
      <c r="E25" s="180">
        <v>76</v>
      </c>
      <c r="F25" s="180">
        <v>85</v>
      </c>
      <c r="G25" s="180">
        <v>90</v>
      </c>
      <c r="H25" s="180">
        <v>92</v>
      </c>
      <c r="I25" s="102"/>
      <c r="J25" s="102"/>
      <c r="K25" s="102"/>
      <c r="L25" s="102"/>
      <c r="M25" s="102"/>
      <c r="N25" s="102"/>
      <c r="O25" s="103">
        <f t="shared" si="0"/>
        <v>77.815384615384616</v>
      </c>
      <c r="P25" s="103"/>
      <c r="Q25" s="104">
        <f t="shared" si="1"/>
        <v>0</v>
      </c>
      <c r="R25" s="104">
        <f t="shared" si="2"/>
        <v>77.815384615384616</v>
      </c>
    </row>
    <row r="26" spans="1:1024" ht="18.75" x14ac:dyDescent="0.3">
      <c r="A26" s="7"/>
      <c r="B26" s="53">
        <v>7</v>
      </c>
      <c r="C26" s="86" t="s">
        <v>359</v>
      </c>
      <c r="D26" s="176">
        <v>85</v>
      </c>
      <c r="E26" s="176">
        <v>74</v>
      </c>
      <c r="F26" s="176">
        <v>74</v>
      </c>
      <c r="G26" s="176">
        <v>74</v>
      </c>
      <c r="H26" s="176">
        <v>74</v>
      </c>
      <c r="I26" s="55"/>
      <c r="J26" s="55"/>
      <c r="K26" s="55"/>
      <c r="L26" s="55"/>
      <c r="M26" s="55"/>
      <c r="N26" s="55"/>
      <c r="O26" s="56">
        <f t="shared" si="0"/>
        <v>67.361538461538458</v>
      </c>
      <c r="P26" s="56"/>
      <c r="Q26" s="57">
        <f t="shared" si="1"/>
        <v>0</v>
      </c>
      <c r="R26" s="57">
        <f t="shared" si="2"/>
        <v>67.361538461538458</v>
      </c>
    </row>
    <row r="27" spans="1:1024" ht="18.75" x14ac:dyDescent="0.3">
      <c r="A27" s="7"/>
      <c r="B27" s="49">
        <v>8</v>
      </c>
      <c r="C27" s="71" t="s">
        <v>360</v>
      </c>
      <c r="D27" s="153">
        <v>80</v>
      </c>
      <c r="E27" s="153">
        <v>74</v>
      </c>
      <c r="F27" s="153">
        <v>74</v>
      </c>
      <c r="G27" s="153">
        <v>74</v>
      </c>
      <c r="H27" s="153">
        <v>74</v>
      </c>
      <c r="I27" s="50"/>
      <c r="J27" s="50"/>
      <c r="K27" s="50"/>
      <c r="L27" s="50"/>
      <c r="M27" s="50"/>
      <c r="N27" s="50"/>
      <c r="O27" s="51">
        <f t="shared" si="0"/>
        <v>67.015384615384619</v>
      </c>
      <c r="P27" s="51"/>
      <c r="Q27" s="52">
        <f t="shared" si="1"/>
        <v>0</v>
      </c>
      <c r="R27" s="52">
        <f t="shared" si="2"/>
        <v>67.015384615384619</v>
      </c>
    </row>
    <row r="28" spans="1:1024" ht="18.75" x14ac:dyDescent="0.3">
      <c r="A28" s="7"/>
      <c r="B28" s="49">
        <v>9</v>
      </c>
      <c r="C28" s="71" t="s">
        <v>361</v>
      </c>
      <c r="D28" s="153">
        <v>80</v>
      </c>
      <c r="E28" s="153">
        <v>74</v>
      </c>
      <c r="F28" s="153">
        <v>74</v>
      </c>
      <c r="G28" s="153">
        <v>74</v>
      </c>
      <c r="H28" s="153">
        <v>74</v>
      </c>
      <c r="I28" s="50"/>
      <c r="J28" s="50"/>
      <c r="K28" s="50"/>
      <c r="L28" s="50"/>
      <c r="M28" s="50"/>
      <c r="N28" s="50"/>
      <c r="O28" s="51">
        <f t="shared" si="0"/>
        <v>67.015384615384619</v>
      </c>
      <c r="P28" s="51"/>
      <c r="Q28" s="52">
        <f t="shared" si="1"/>
        <v>0</v>
      </c>
      <c r="R28" s="52">
        <f t="shared" si="2"/>
        <v>67.015384615384619</v>
      </c>
    </row>
    <row r="29" spans="1:1024" ht="18.75" x14ac:dyDescent="0.3">
      <c r="A29" s="7"/>
      <c r="B29" s="49">
        <v>10</v>
      </c>
      <c r="C29" s="71" t="s">
        <v>362</v>
      </c>
      <c r="D29" s="153">
        <v>80</v>
      </c>
      <c r="E29" s="153">
        <v>74</v>
      </c>
      <c r="F29" s="153">
        <v>74</v>
      </c>
      <c r="G29" s="153">
        <v>74</v>
      </c>
      <c r="H29" s="153">
        <v>74</v>
      </c>
      <c r="I29" s="50"/>
      <c r="J29" s="50"/>
      <c r="K29" s="50"/>
      <c r="L29" s="50"/>
      <c r="M29" s="50"/>
      <c r="N29" s="50"/>
      <c r="O29" s="51">
        <f t="shared" si="0"/>
        <v>67.015384615384619</v>
      </c>
      <c r="P29" s="51"/>
      <c r="Q29" s="52">
        <f t="shared" si="1"/>
        <v>0</v>
      </c>
      <c r="R29" s="52">
        <f t="shared" si="2"/>
        <v>67.015384615384619</v>
      </c>
    </row>
    <row r="30" spans="1:1024" ht="18.75" x14ac:dyDescent="0.3">
      <c r="A30" s="7"/>
      <c r="B30" s="49">
        <v>11</v>
      </c>
      <c r="C30" s="71" t="s">
        <v>363</v>
      </c>
      <c r="D30" s="153">
        <v>84</v>
      </c>
      <c r="E30" s="153">
        <v>74</v>
      </c>
      <c r="F30" s="153">
        <v>75</v>
      </c>
      <c r="G30" s="153">
        <v>70</v>
      </c>
      <c r="H30" s="153">
        <v>74</v>
      </c>
      <c r="I30" s="50"/>
      <c r="J30" s="50"/>
      <c r="K30" s="50"/>
      <c r="L30" s="50"/>
      <c r="M30" s="50"/>
      <c r="N30" s="50"/>
      <c r="O30" s="51">
        <f t="shared" si="0"/>
        <v>66.669230769230779</v>
      </c>
      <c r="P30" s="51"/>
      <c r="Q30" s="52">
        <f t="shared" si="1"/>
        <v>0</v>
      </c>
      <c r="R30" s="52">
        <f t="shared" si="2"/>
        <v>66.669230769230779</v>
      </c>
    </row>
    <row r="31" spans="1:1024" ht="18.75" x14ac:dyDescent="0.3">
      <c r="A31" s="7"/>
      <c r="B31" s="49">
        <v>12</v>
      </c>
      <c r="C31" s="71" t="s">
        <v>364</v>
      </c>
      <c r="D31" s="153">
        <v>70</v>
      </c>
      <c r="E31" s="153">
        <v>74</v>
      </c>
      <c r="F31" s="153">
        <v>70</v>
      </c>
      <c r="G31" s="153">
        <v>74</v>
      </c>
      <c r="H31" s="153">
        <v>74</v>
      </c>
      <c r="I31" s="50"/>
      <c r="J31" s="50"/>
      <c r="K31" s="50"/>
      <c r="L31" s="50"/>
      <c r="M31" s="50"/>
      <c r="N31" s="50"/>
      <c r="O31" s="51">
        <f t="shared" si="0"/>
        <v>65.492307692307705</v>
      </c>
      <c r="P31" s="51"/>
      <c r="Q31" s="52">
        <f t="shared" si="1"/>
        <v>0</v>
      </c>
      <c r="R31" s="52">
        <f t="shared" si="2"/>
        <v>65.492307692307705</v>
      </c>
    </row>
    <row r="32" spans="1:1024" ht="18.75" x14ac:dyDescent="0.3">
      <c r="B32" s="67"/>
      <c r="C32" s="77"/>
      <c r="D32" s="97"/>
      <c r="E32" s="97"/>
      <c r="F32" s="97"/>
      <c r="G32" s="97"/>
      <c r="H32" s="97"/>
      <c r="I32" s="97"/>
      <c r="J32" s="97"/>
      <c r="K32" s="97"/>
      <c r="L32" s="25"/>
      <c r="M32" s="25"/>
      <c r="N32" s="25"/>
      <c r="O32" s="73"/>
      <c r="P32" s="35"/>
      <c r="Q32" s="32"/>
      <c r="R32" s="70"/>
    </row>
    <row r="33" spans="1:1024" ht="15.75" x14ac:dyDescent="0.25">
      <c r="O33" s="33"/>
      <c r="P33" s="35"/>
      <c r="Q33" s="32"/>
      <c r="R33" s="31"/>
    </row>
    <row r="34" spans="1:1024" ht="15.95" customHeight="1" x14ac:dyDescent="0.25">
      <c r="A34" s="256" t="s">
        <v>156</v>
      </c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AMA34"/>
      <c r="AMB34"/>
      <c r="AMC34"/>
      <c r="AMD34"/>
      <c r="AME34"/>
      <c r="AMF34"/>
      <c r="AMG34"/>
      <c r="AMH34"/>
      <c r="AMI34"/>
      <c r="AMJ34"/>
    </row>
    <row r="35" spans="1:1024" ht="9" customHeight="1" x14ac:dyDescent="0.25">
      <c r="A35" s="148"/>
      <c r="B35" s="148"/>
      <c r="C35" s="148"/>
      <c r="D35" s="148"/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AMA35"/>
      <c r="AMB35"/>
      <c r="AMC35"/>
      <c r="AMD35"/>
      <c r="AME35"/>
      <c r="AMF35"/>
      <c r="AMG35"/>
      <c r="AMH35"/>
      <c r="AMI35"/>
      <c r="AMJ35"/>
    </row>
    <row r="36" spans="1:1024" ht="15.95" customHeight="1" x14ac:dyDescent="0.25">
      <c r="A36" s="148" t="s">
        <v>9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AMA36"/>
      <c r="AMB36"/>
      <c r="AMC36"/>
      <c r="AMD36"/>
      <c r="AME36"/>
      <c r="AMF36"/>
      <c r="AMG36"/>
      <c r="AMH36"/>
      <c r="AMI36"/>
      <c r="AMJ36"/>
    </row>
    <row r="37" spans="1:1024" s="2" customFormat="1" ht="18.75" customHeight="1" x14ac:dyDescent="0.25">
      <c r="A37" s="182" t="s">
        <v>108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</row>
    <row r="38" spans="1:1024" s="2" customFormat="1" ht="18.75" customHeight="1" x14ac:dyDescent="0.25">
      <c r="A38" s="18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</row>
    <row r="39" spans="1:1024" s="2" customFormat="1" ht="18.75" customHeight="1" x14ac:dyDescent="0.25">
      <c r="A39" s="182" t="s">
        <v>109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</row>
    <row r="40" spans="1:1024" s="2" customFormat="1" ht="18.75" customHeight="1" x14ac:dyDescent="0.25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</row>
    <row r="41" spans="1:1024" ht="18.75" customHeight="1" x14ac:dyDescent="0.25">
      <c r="A41" s="183" t="s">
        <v>125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52" spans="1:18" s="1" customFormat="1" ht="15.75" x14ac:dyDescent="0.25">
      <c r="A52" s="245" t="s">
        <v>0</v>
      </c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</row>
    <row r="53" spans="1:18" s="1" customFormat="1" ht="15.75" x14ac:dyDescent="0.25">
      <c r="A53" s="245" t="s">
        <v>1</v>
      </c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</row>
    <row r="54" spans="1:18" s="1" customFormat="1" ht="15.75" x14ac:dyDescent="0.25">
      <c r="A54" s="246" t="s">
        <v>56</v>
      </c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</row>
    <row r="55" spans="1:18" s="1" customFormat="1" ht="15.75" x14ac:dyDescent="0.25">
      <c r="A55" s="247" t="s">
        <v>366</v>
      </c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</row>
    <row r="56" spans="1:18" s="1" customFormat="1" ht="15.75" x14ac:dyDescent="0.25">
      <c r="A56" s="247" t="s">
        <v>112</v>
      </c>
      <c r="B56" s="247"/>
      <c r="C56" s="247"/>
      <c r="D56" s="247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</row>
    <row r="57" spans="1:18" s="1" customFormat="1" ht="15.75" x14ac:dyDescent="0.25">
      <c r="A57" s="259" t="s">
        <v>2</v>
      </c>
      <c r="B57" s="259"/>
      <c r="C57" s="259"/>
      <c r="D57" s="259"/>
      <c r="E57" s="259"/>
      <c r="F57" s="259"/>
      <c r="G57" s="259"/>
      <c r="H57" s="259"/>
      <c r="I57" s="259"/>
      <c r="J57" s="259"/>
      <c r="K57" s="259"/>
      <c r="L57" s="259"/>
      <c r="M57" s="259"/>
      <c r="N57" s="259"/>
      <c r="O57" s="259"/>
      <c r="P57" s="61"/>
    </row>
    <row r="58" spans="1:18" s="1" customFormat="1" ht="132.75" customHeight="1" x14ac:dyDescent="0.25">
      <c r="A58" s="24"/>
      <c r="B58" s="248" t="s">
        <v>124</v>
      </c>
      <c r="C58" s="260"/>
      <c r="D58" s="260"/>
      <c r="E58" s="260"/>
      <c r="F58" s="260"/>
      <c r="G58" s="260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</row>
    <row r="59" spans="1:18" s="1" customFormat="1" ht="18.75" x14ac:dyDescent="0.3">
      <c r="A59" s="22"/>
      <c r="B59" s="237" t="s">
        <v>11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8" t="s">
        <v>126</v>
      </c>
      <c r="M59" s="238"/>
      <c r="N59" s="238"/>
      <c r="O59" s="43" t="s">
        <v>12</v>
      </c>
      <c r="P59" s="238" t="s">
        <v>127</v>
      </c>
      <c r="Q59" s="238"/>
      <c r="R59" s="238"/>
    </row>
    <row r="60" spans="1:18" s="1" customFormat="1" ht="18.75" x14ac:dyDescent="0.3">
      <c r="A60" s="22"/>
      <c r="B60" s="239" t="s">
        <v>20</v>
      </c>
      <c r="C60" s="239"/>
      <c r="D60" s="239"/>
      <c r="E60" s="239"/>
      <c r="F60" s="239"/>
      <c r="G60" s="239"/>
      <c r="H60" s="239"/>
      <c r="I60" s="242">
        <v>1</v>
      </c>
      <c r="J60" s="242"/>
      <c r="K60" s="44" t="s">
        <v>19</v>
      </c>
      <c r="L60" s="47"/>
      <c r="M60" s="243" t="s">
        <v>13</v>
      </c>
      <c r="N60" s="243"/>
      <c r="O60" s="243"/>
      <c r="P60" s="244" t="s">
        <v>104</v>
      </c>
      <c r="Q60" s="244"/>
      <c r="R60" s="244"/>
    </row>
    <row r="61" spans="1:18" s="1" customFormat="1" ht="18.75" x14ac:dyDescent="0.3">
      <c r="A61" s="22"/>
      <c r="B61" s="237" t="s">
        <v>16</v>
      </c>
      <c r="C61" s="237"/>
      <c r="D61" s="238" t="s">
        <v>27</v>
      </c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</row>
    <row r="62" spans="1:18" s="1" customFormat="1" ht="18.75" x14ac:dyDescent="0.3">
      <c r="A62" s="22"/>
      <c r="B62" s="239" t="s">
        <v>15</v>
      </c>
      <c r="C62" s="239"/>
      <c r="D62" s="258" t="s">
        <v>89</v>
      </c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</row>
    <row r="63" spans="1:18" s="1" customFormat="1" ht="15.75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8" s="1" customFormat="1" ht="15.75" x14ac:dyDescent="0.25">
      <c r="A64" s="36"/>
      <c r="B64" s="240" t="s">
        <v>22</v>
      </c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1"/>
      <c r="R64" s="21">
        <v>1</v>
      </c>
    </row>
    <row r="65" spans="1:18" s="1" customFormat="1" ht="15.75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66" spans="1:18" s="1" customFormat="1" ht="15.75" x14ac:dyDescent="0.25">
      <c r="A66" s="4"/>
      <c r="B66" s="4"/>
      <c r="C66" s="4"/>
      <c r="D66" s="234" t="s">
        <v>6</v>
      </c>
      <c r="E66" s="235"/>
      <c r="F66" s="235"/>
      <c r="G66" s="235"/>
      <c r="H66" s="235"/>
      <c r="I66" s="235"/>
      <c r="J66" s="235"/>
      <c r="K66" s="235"/>
      <c r="L66" s="235"/>
      <c r="M66" s="235"/>
      <c r="N66" s="236"/>
      <c r="O66" s="8"/>
      <c r="P66" s="240" t="s">
        <v>23</v>
      </c>
      <c r="Q66" s="241"/>
      <c r="R66" s="21">
        <f>IF($R$64=2,1,ROUNDDOWN(R64*0.4,0))</f>
        <v>0</v>
      </c>
    </row>
    <row r="67" spans="1:18" s="1" customFormat="1" ht="150.75" customHeight="1" x14ac:dyDescent="0.25">
      <c r="A67" s="5"/>
      <c r="B67" s="59"/>
      <c r="C67" s="60" t="s">
        <v>373</v>
      </c>
      <c r="D67" s="40" t="s">
        <v>40</v>
      </c>
      <c r="E67" s="40" t="s">
        <v>367</v>
      </c>
      <c r="F67" s="78" t="s">
        <v>368</v>
      </c>
      <c r="G67" s="78" t="s">
        <v>369</v>
      </c>
      <c r="H67" s="78" t="s">
        <v>370</v>
      </c>
      <c r="I67" s="40" t="s">
        <v>371</v>
      </c>
      <c r="J67" s="40"/>
      <c r="K67" s="40"/>
      <c r="L67" s="45"/>
      <c r="M67" s="14"/>
      <c r="N67" s="15"/>
      <c r="O67" s="12"/>
      <c r="P67" s="12"/>
    </row>
    <row r="68" spans="1:18" s="1" customFormat="1" x14ac:dyDescent="0.25">
      <c r="A68" s="5"/>
      <c r="B68" s="251"/>
      <c r="C68" s="251"/>
      <c r="D68" s="234" t="s">
        <v>7</v>
      </c>
      <c r="E68" s="235"/>
      <c r="F68" s="235"/>
      <c r="G68" s="235"/>
      <c r="H68" s="235"/>
      <c r="I68" s="235"/>
      <c r="J68" s="235"/>
      <c r="K68" s="235"/>
      <c r="L68" s="235"/>
      <c r="M68" s="235"/>
      <c r="N68" s="236"/>
      <c r="O68" s="13" t="s">
        <v>8</v>
      </c>
      <c r="P68" s="30"/>
    </row>
    <row r="69" spans="1:18" s="1" customFormat="1" x14ac:dyDescent="0.25">
      <c r="A69" s="5"/>
      <c r="B69" s="252"/>
      <c r="C69" s="252"/>
      <c r="D69" s="11">
        <v>1</v>
      </c>
      <c r="E69" s="6">
        <v>1</v>
      </c>
      <c r="F69" s="6">
        <v>3</v>
      </c>
      <c r="G69" s="6">
        <v>3</v>
      </c>
      <c r="H69" s="6">
        <v>3</v>
      </c>
      <c r="I69" s="6">
        <v>3</v>
      </c>
      <c r="J69" s="6"/>
      <c r="K69" s="6"/>
      <c r="L69" s="6"/>
      <c r="M69" s="6"/>
      <c r="N69" s="6"/>
      <c r="O69" s="16">
        <f>SUM(D$69:N$69)</f>
        <v>14</v>
      </c>
      <c r="P69" s="29"/>
    </row>
    <row r="70" spans="1:18" s="1" customFormat="1" ht="48" x14ac:dyDescent="0.25">
      <c r="A70" s="17"/>
      <c r="B70" s="20" t="s">
        <v>3</v>
      </c>
      <c r="C70" s="20" t="s">
        <v>4</v>
      </c>
      <c r="D70" s="253" t="s">
        <v>5</v>
      </c>
      <c r="E70" s="254"/>
      <c r="F70" s="254"/>
      <c r="G70" s="254"/>
      <c r="H70" s="254"/>
      <c r="I70" s="254"/>
      <c r="J70" s="254"/>
      <c r="K70" s="254"/>
      <c r="L70" s="254"/>
      <c r="M70" s="254"/>
      <c r="N70" s="255"/>
      <c r="O70" s="28" t="s">
        <v>17</v>
      </c>
      <c r="P70" s="28" t="s">
        <v>21</v>
      </c>
      <c r="Q70" s="28" t="s">
        <v>18</v>
      </c>
      <c r="R70" s="28" t="s">
        <v>10</v>
      </c>
    </row>
    <row r="71" spans="1:18" s="1" customFormat="1" ht="18.75" x14ac:dyDescent="0.3">
      <c r="A71" s="7"/>
      <c r="B71" s="49">
        <v>1</v>
      </c>
      <c r="C71" s="71" t="s">
        <v>372</v>
      </c>
      <c r="D71" s="150">
        <v>90</v>
      </c>
      <c r="E71" s="150">
        <v>85</v>
      </c>
      <c r="F71" s="155">
        <v>85</v>
      </c>
      <c r="G71" s="155">
        <v>80</v>
      </c>
      <c r="H71" s="155">
        <v>78</v>
      </c>
      <c r="I71" s="155">
        <v>80</v>
      </c>
      <c r="J71" s="50"/>
      <c r="K71" s="50"/>
      <c r="L71" s="50"/>
      <c r="M71" s="50"/>
      <c r="N71" s="50"/>
      <c r="O71" s="51">
        <f>((D71*$D$69+E71*$E$69+F71*$F$69+G71*$G$69+H71*$H$69+I71*$I$69+J71*$J$69+K71*$K$69+$L$69*L71+$M$69*M71+$N$69*N71)/$O$69)*0.9</f>
        <v>73.542857142857144</v>
      </c>
      <c r="P71" s="51">
        <v>3</v>
      </c>
      <c r="Q71" s="52">
        <f>P71*0.1</f>
        <v>0.30000000000000004</v>
      </c>
      <c r="R71" s="52">
        <f>O71+Q71</f>
        <v>73.842857142857142</v>
      </c>
    </row>
    <row r="72" spans="1:18" s="1" customFormat="1" ht="18.75" hidden="1" x14ac:dyDescent="0.3">
      <c r="A72" s="7"/>
      <c r="B72" s="53"/>
      <c r="C72" s="86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6"/>
      <c r="P72" s="56"/>
      <c r="Q72" s="57"/>
      <c r="R72" s="57"/>
    </row>
    <row r="73" spans="1:18" s="1" customFormat="1" ht="18.75" hidden="1" x14ac:dyDescent="0.3">
      <c r="A73" s="7"/>
      <c r="B73" s="49"/>
      <c r="C73" s="71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65"/>
      <c r="O73" s="51"/>
      <c r="P73" s="51"/>
      <c r="Q73" s="52"/>
      <c r="R73" s="52"/>
    </row>
    <row r="74" spans="1:18" s="1" customFormat="1" ht="18.75" hidden="1" x14ac:dyDescent="0.3">
      <c r="A74" s="7"/>
      <c r="B74" s="49"/>
      <c r="C74" s="71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  <c r="P74" s="51"/>
      <c r="Q74" s="52"/>
      <c r="R74" s="52"/>
    </row>
    <row r="75" spans="1:18" s="1" customFormat="1" ht="18.75" x14ac:dyDescent="0.3">
      <c r="C75" s="77"/>
      <c r="D75" s="97"/>
      <c r="E75" s="97"/>
      <c r="F75" s="97"/>
      <c r="G75" s="97"/>
      <c r="H75" s="97"/>
      <c r="I75" s="97"/>
      <c r="J75" s="97"/>
      <c r="K75" s="97"/>
      <c r="O75" s="33"/>
      <c r="P75" s="35"/>
      <c r="Q75" s="32"/>
      <c r="R75" s="31"/>
    </row>
    <row r="76" spans="1:18" s="1" customFormat="1" ht="15.75" x14ac:dyDescent="0.25">
      <c r="O76" s="33"/>
      <c r="P76" s="35"/>
      <c r="Q76" s="32"/>
      <c r="R76" s="31"/>
    </row>
    <row r="77" spans="1:18" s="1" customFormat="1" ht="15.75" x14ac:dyDescent="0.25">
      <c r="A77" s="269" t="s">
        <v>131</v>
      </c>
      <c r="B77" s="269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</row>
    <row r="78" spans="1:18" s="1" customFormat="1" ht="15.75" x14ac:dyDescent="0.25">
      <c r="A78" s="87"/>
      <c r="B78" s="87"/>
      <c r="C78" s="87"/>
      <c r="D78" s="87"/>
      <c r="E78" s="87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s="1" customFormat="1" ht="15.75" x14ac:dyDescent="0.25">
      <c r="A79" s="148" t="s">
        <v>9</v>
      </c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87"/>
    </row>
    <row r="80" spans="1:18" s="1" customFormat="1" ht="15.75" x14ac:dyDescent="0.25">
      <c r="A80" s="182" t="s">
        <v>108</v>
      </c>
      <c r="B80" s="182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88"/>
    </row>
    <row r="81" spans="1:18" s="1" customFormat="1" ht="15.75" x14ac:dyDescent="0.25">
      <c r="A81" s="182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88"/>
    </row>
    <row r="82" spans="1:18" s="1" customFormat="1" ht="15.75" x14ac:dyDescent="0.25">
      <c r="A82" s="182" t="s">
        <v>109</v>
      </c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88"/>
    </row>
    <row r="83" spans="1:18" s="1" customFormat="1" ht="15.75" x14ac:dyDescent="0.25">
      <c r="A83" s="183"/>
      <c r="B83" s="183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89"/>
    </row>
    <row r="84" spans="1:18" s="1" customFormat="1" ht="15.75" x14ac:dyDescent="0.25">
      <c r="A84" s="183" t="s">
        <v>125</v>
      </c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89"/>
    </row>
    <row r="95" spans="1:18" s="1" customFormat="1" ht="15.75" x14ac:dyDescent="0.25">
      <c r="A95" s="245" t="s">
        <v>0</v>
      </c>
      <c r="B95" s="245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5"/>
    </row>
    <row r="96" spans="1:18" s="1" customFormat="1" ht="15.75" x14ac:dyDescent="0.25">
      <c r="A96" s="245" t="s">
        <v>1</v>
      </c>
      <c r="B96" s="245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245"/>
      <c r="N96" s="245"/>
      <c r="O96" s="245"/>
      <c r="P96" s="245"/>
      <c r="Q96" s="245"/>
      <c r="R96" s="245"/>
    </row>
    <row r="97" spans="1:18" s="1" customFormat="1" ht="15.75" x14ac:dyDescent="0.25">
      <c r="A97" s="246" t="s">
        <v>56</v>
      </c>
      <c r="B97" s="246"/>
      <c r="C97" s="246"/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</row>
    <row r="98" spans="1:18" s="1" customFormat="1" ht="15.75" x14ac:dyDescent="0.25">
      <c r="A98" s="247" t="s">
        <v>374</v>
      </c>
      <c r="B98" s="247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</row>
    <row r="99" spans="1:18" s="1" customFormat="1" ht="15.75" x14ac:dyDescent="0.25">
      <c r="A99" s="247" t="s">
        <v>112</v>
      </c>
      <c r="B99" s="247"/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</row>
    <row r="100" spans="1:18" s="1" customFormat="1" ht="15.75" x14ac:dyDescent="0.25">
      <c r="A100" s="259" t="s">
        <v>2</v>
      </c>
      <c r="B100" s="259"/>
      <c r="C100" s="259"/>
      <c r="D100" s="259"/>
      <c r="E100" s="259"/>
      <c r="F100" s="259"/>
      <c r="G100" s="259"/>
      <c r="H100" s="259"/>
      <c r="I100" s="259"/>
      <c r="J100" s="259"/>
      <c r="K100" s="259"/>
      <c r="L100" s="259"/>
      <c r="M100" s="259"/>
      <c r="N100" s="259"/>
      <c r="O100" s="259"/>
      <c r="P100" s="61"/>
    </row>
    <row r="101" spans="1:18" s="1" customFormat="1" ht="134.25" customHeight="1" x14ac:dyDescent="0.25">
      <c r="A101" s="24"/>
      <c r="B101" s="248" t="s">
        <v>124</v>
      </c>
      <c r="C101" s="260"/>
      <c r="D101" s="260"/>
      <c r="E101" s="260"/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</row>
    <row r="102" spans="1:18" s="1" customFormat="1" ht="18.75" x14ac:dyDescent="0.3">
      <c r="A102" s="22"/>
      <c r="B102" s="237" t="s">
        <v>11</v>
      </c>
      <c r="C102" s="237"/>
      <c r="D102" s="237"/>
      <c r="E102" s="237"/>
      <c r="F102" s="237"/>
      <c r="G102" s="237"/>
      <c r="H102" s="237"/>
      <c r="I102" s="237"/>
      <c r="J102" s="237"/>
      <c r="K102" s="237"/>
      <c r="L102" s="238" t="s">
        <v>126</v>
      </c>
      <c r="M102" s="238"/>
      <c r="N102" s="238"/>
      <c r="O102" s="43" t="s">
        <v>12</v>
      </c>
      <c r="P102" s="238" t="s">
        <v>127</v>
      </c>
      <c r="Q102" s="238"/>
      <c r="R102" s="238"/>
    </row>
    <row r="103" spans="1:18" s="1" customFormat="1" ht="18.75" x14ac:dyDescent="0.3">
      <c r="A103" s="22"/>
      <c r="B103" s="239" t="s">
        <v>20</v>
      </c>
      <c r="C103" s="239"/>
      <c r="D103" s="239"/>
      <c r="E103" s="239"/>
      <c r="F103" s="239"/>
      <c r="G103" s="239"/>
      <c r="H103" s="239"/>
      <c r="I103" s="242">
        <v>1</v>
      </c>
      <c r="J103" s="242"/>
      <c r="K103" s="44" t="s">
        <v>19</v>
      </c>
      <c r="L103" s="44"/>
      <c r="M103" s="243" t="s">
        <v>13</v>
      </c>
      <c r="N103" s="243"/>
      <c r="O103" s="243"/>
      <c r="P103" s="244" t="s">
        <v>104</v>
      </c>
      <c r="Q103" s="244"/>
      <c r="R103" s="244"/>
    </row>
    <row r="104" spans="1:18" s="1" customFormat="1" ht="18.75" x14ac:dyDescent="0.3">
      <c r="A104" s="22"/>
      <c r="B104" s="237" t="s">
        <v>16</v>
      </c>
      <c r="C104" s="237"/>
      <c r="D104" s="238" t="s">
        <v>29</v>
      </c>
      <c r="E104" s="238"/>
      <c r="F104" s="238"/>
      <c r="G104" s="238"/>
      <c r="H104" s="238"/>
      <c r="I104" s="238"/>
      <c r="J104" s="238"/>
      <c r="K104" s="238"/>
      <c r="L104" s="238"/>
      <c r="M104" s="238"/>
      <c r="N104" s="238"/>
      <c r="O104" s="238"/>
      <c r="P104" s="238"/>
      <c r="Q104" s="238"/>
      <c r="R104" s="238"/>
    </row>
    <row r="105" spans="1:18" s="1" customFormat="1" ht="18.75" x14ac:dyDescent="0.3">
      <c r="A105" s="22"/>
      <c r="B105" s="239" t="s">
        <v>15</v>
      </c>
      <c r="C105" s="239"/>
      <c r="D105" s="258" t="s">
        <v>122</v>
      </c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</row>
    <row r="106" spans="1:18" s="1" customFormat="1" ht="15.75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</row>
    <row r="107" spans="1:18" s="1" customFormat="1" ht="15.75" x14ac:dyDescent="0.25">
      <c r="A107" s="36"/>
      <c r="B107" s="240" t="s">
        <v>22</v>
      </c>
      <c r="C107" s="240"/>
      <c r="D107" s="240"/>
      <c r="E107" s="240"/>
      <c r="F107" s="240"/>
      <c r="G107" s="240"/>
      <c r="H107" s="240"/>
      <c r="I107" s="240"/>
      <c r="J107" s="240"/>
      <c r="K107" s="240"/>
      <c r="L107" s="240"/>
      <c r="M107" s="240"/>
      <c r="N107" s="240"/>
      <c r="O107" s="240"/>
      <c r="P107" s="240"/>
      <c r="Q107" s="241"/>
      <c r="R107" s="21">
        <v>13</v>
      </c>
    </row>
    <row r="108" spans="1:18" s="1" customFormat="1" ht="15.75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</row>
    <row r="109" spans="1:18" s="1" customFormat="1" ht="15.75" x14ac:dyDescent="0.25">
      <c r="A109" s="4"/>
      <c r="B109" s="4"/>
      <c r="C109" s="4"/>
      <c r="D109" s="234" t="s">
        <v>6</v>
      </c>
      <c r="E109" s="235"/>
      <c r="F109" s="235"/>
      <c r="G109" s="235"/>
      <c r="H109" s="235"/>
      <c r="I109" s="235"/>
      <c r="J109" s="235"/>
      <c r="K109" s="235"/>
      <c r="L109" s="235"/>
      <c r="M109" s="235"/>
      <c r="N109" s="236"/>
      <c r="O109" s="8"/>
      <c r="P109" s="240" t="s">
        <v>23</v>
      </c>
      <c r="Q109" s="241"/>
      <c r="R109" s="21">
        <f>IF($R$107=2,1,ROUNDDOWN(R107*0.4,0))</f>
        <v>5</v>
      </c>
    </row>
    <row r="110" spans="1:18" s="1" customFormat="1" ht="184.5" customHeight="1" x14ac:dyDescent="0.25">
      <c r="A110" s="5"/>
      <c r="B110" s="59"/>
      <c r="C110" s="60" t="s">
        <v>375</v>
      </c>
      <c r="D110" s="40" t="s">
        <v>40</v>
      </c>
      <c r="E110" s="40" t="s">
        <v>376</v>
      </c>
      <c r="F110" s="78" t="s">
        <v>377</v>
      </c>
      <c r="G110" s="78" t="s">
        <v>378</v>
      </c>
      <c r="H110" s="78" t="s">
        <v>379</v>
      </c>
      <c r="I110" s="40" t="s">
        <v>380</v>
      </c>
      <c r="J110" s="40"/>
      <c r="K110" s="40"/>
      <c r="L110" s="40"/>
      <c r="M110" s="14"/>
      <c r="N110" s="15"/>
      <c r="O110" s="12"/>
      <c r="P110" s="12"/>
    </row>
    <row r="111" spans="1:18" s="1" customFormat="1" x14ac:dyDescent="0.25">
      <c r="A111" s="5"/>
      <c r="B111" s="251"/>
      <c r="C111" s="251"/>
      <c r="D111" s="234" t="s">
        <v>7</v>
      </c>
      <c r="E111" s="235"/>
      <c r="F111" s="235"/>
      <c r="G111" s="235"/>
      <c r="H111" s="235"/>
      <c r="I111" s="235"/>
      <c r="J111" s="235"/>
      <c r="K111" s="235"/>
      <c r="L111" s="235"/>
      <c r="M111" s="235"/>
      <c r="N111" s="236"/>
      <c r="O111" s="13" t="s">
        <v>8</v>
      </c>
      <c r="P111" s="30"/>
    </row>
    <row r="112" spans="1:18" s="1" customFormat="1" x14ac:dyDescent="0.25">
      <c r="A112" s="5"/>
      <c r="B112" s="252"/>
      <c r="C112" s="252"/>
      <c r="D112" s="11">
        <v>1</v>
      </c>
      <c r="E112" s="6">
        <v>1</v>
      </c>
      <c r="F112" s="6">
        <v>3</v>
      </c>
      <c r="G112" s="6">
        <v>3</v>
      </c>
      <c r="H112" s="6">
        <v>3</v>
      </c>
      <c r="I112" s="6">
        <v>3</v>
      </c>
      <c r="J112" s="6"/>
      <c r="K112" s="6"/>
      <c r="L112" s="6"/>
      <c r="M112" s="6"/>
      <c r="N112" s="6"/>
      <c r="O112" s="16">
        <f>SUM(D$112:N$112)</f>
        <v>14</v>
      </c>
      <c r="P112" s="29"/>
    </row>
    <row r="113" spans="1:18" s="1" customFormat="1" ht="48" x14ac:dyDescent="0.25">
      <c r="A113" s="17"/>
      <c r="B113" s="20" t="s">
        <v>3</v>
      </c>
      <c r="C113" s="20" t="s">
        <v>4</v>
      </c>
      <c r="D113" s="253" t="s">
        <v>5</v>
      </c>
      <c r="E113" s="254"/>
      <c r="F113" s="254"/>
      <c r="G113" s="254"/>
      <c r="H113" s="254"/>
      <c r="I113" s="254"/>
      <c r="J113" s="254"/>
      <c r="K113" s="254"/>
      <c r="L113" s="254"/>
      <c r="M113" s="254"/>
      <c r="N113" s="255"/>
      <c r="O113" s="28" t="s">
        <v>17</v>
      </c>
      <c r="P113" s="28" t="s">
        <v>21</v>
      </c>
      <c r="Q113" s="28" t="s">
        <v>18</v>
      </c>
      <c r="R113" s="28" t="s">
        <v>10</v>
      </c>
    </row>
    <row r="114" spans="1:18" s="1" customFormat="1" ht="18.75" x14ac:dyDescent="0.3">
      <c r="A114" s="7"/>
      <c r="B114" s="106">
        <v>1</v>
      </c>
      <c r="C114" s="64" t="s">
        <v>383</v>
      </c>
      <c r="D114" s="156">
        <v>95</v>
      </c>
      <c r="E114" s="156">
        <v>90</v>
      </c>
      <c r="F114" s="156">
        <v>92</v>
      </c>
      <c r="G114" s="156">
        <v>90</v>
      </c>
      <c r="H114" s="161">
        <v>90</v>
      </c>
      <c r="I114" s="161">
        <v>90</v>
      </c>
      <c r="J114" s="50"/>
      <c r="K114" s="50"/>
      <c r="L114" s="50"/>
      <c r="M114" s="50"/>
      <c r="N114" s="50"/>
      <c r="O114" s="51">
        <f>((D114*$D$112+E114*$E$112+F114*$F$112+G114*$G$112+H114*$H$112+I114*$I$112+J114*$J$112+K114*$K$112+$L$112*L114+$M$112*M114+$N$112*N114)/$O$112)*0.9</f>
        <v>81.70714285714287</v>
      </c>
      <c r="P114" s="51"/>
      <c r="Q114" s="52">
        <f>P114*0.1</f>
        <v>0</v>
      </c>
      <c r="R114" s="52">
        <f>O114+Q114</f>
        <v>81.70714285714287</v>
      </c>
    </row>
    <row r="115" spans="1:18" s="1" customFormat="1" ht="18.75" x14ac:dyDescent="0.3">
      <c r="A115" s="7"/>
      <c r="B115" s="49">
        <v>2</v>
      </c>
      <c r="C115" s="64" t="s">
        <v>381</v>
      </c>
      <c r="D115" s="156">
        <v>95</v>
      </c>
      <c r="E115" s="156">
        <v>90</v>
      </c>
      <c r="F115" s="156">
        <v>90</v>
      </c>
      <c r="G115" s="156">
        <v>90</v>
      </c>
      <c r="H115" s="161">
        <v>90</v>
      </c>
      <c r="I115" s="161">
        <v>90</v>
      </c>
      <c r="J115" s="50"/>
      <c r="K115" s="50"/>
      <c r="L115" s="50"/>
      <c r="M115" s="50"/>
      <c r="N115" s="50"/>
      <c r="O115" s="51">
        <f t="shared" ref="O115:O126" si="3">((D115*$D$112+E115*$E$112+F115*$F$112+G115*$G$112+H115*$H$112+I115*$I$112+J115*$J$112+K115*$K$112+$L$112*L115+$M$112*M115+$N$112*N115)/$O$112)*0.9</f>
        <v>81.321428571428584</v>
      </c>
      <c r="P115" s="51"/>
      <c r="Q115" s="52">
        <f t="shared" ref="Q115:Q126" si="4">P115*0.1</f>
        <v>0</v>
      </c>
      <c r="R115" s="52">
        <f t="shared" ref="R115:R126" si="5">O115+Q115</f>
        <v>81.321428571428584</v>
      </c>
    </row>
    <row r="116" spans="1:18" s="1" customFormat="1" ht="18.75" x14ac:dyDescent="0.3">
      <c r="A116" s="7"/>
      <c r="B116" s="49">
        <v>3</v>
      </c>
      <c r="C116" s="64" t="s">
        <v>382</v>
      </c>
      <c r="D116" s="156">
        <v>95</v>
      </c>
      <c r="E116" s="156">
        <v>90</v>
      </c>
      <c r="F116" s="156">
        <v>90</v>
      </c>
      <c r="G116" s="156">
        <v>90</v>
      </c>
      <c r="H116" s="161">
        <v>90</v>
      </c>
      <c r="I116" s="161">
        <v>90</v>
      </c>
      <c r="J116" s="50"/>
      <c r="K116" s="50"/>
      <c r="L116" s="50"/>
      <c r="M116" s="50"/>
      <c r="N116" s="50"/>
      <c r="O116" s="51">
        <f t="shared" si="3"/>
        <v>81.321428571428584</v>
      </c>
      <c r="P116" s="51"/>
      <c r="Q116" s="52">
        <f t="shared" si="4"/>
        <v>0</v>
      </c>
      <c r="R116" s="52">
        <f t="shared" si="5"/>
        <v>81.321428571428584</v>
      </c>
    </row>
    <row r="117" spans="1:18" s="1" customFormat="1" ht="18.75" x14ac:dyDescent="0.3">
      <c r="A117" s="7"/>
      <c r="B117" s="49">
        <v>4</v>
      </c>
      <c r="C117" s="64" t="s">
        <v>384</v>
      </c>
      <c r="D117" s="156">
        <v>90</v>
      </c>
      <c r="E117" s="156">
        <v>89</v>
      </c>
      <c r="F117" s="156">
        <v>90</v>
      </c>
      <c r="G117" s="156">
        <v>85</v>
      </c>
      <c r="H117" s="161">
        <v>95</v>
      </c>
      <c r="I117" s="161">
        <v>85</v>
      </c>
      <c r="J117" s="50"/>
      <c r="K117" s="50"/>
      <c r="L117" s="50"/>
      <c r="M117" s="50"/>
      <c r="N117" s="50"/>
      <c r="O117" s="51">
        <f t="shared" si="3"/>
        <v>79.971428571428575</v>
      </c>
      <c r="P117" s="51"/>
      <c r="Q117" s="52">
        <f t="shared" si="4"/>
        <v>0</v>
      </c>
      <c r="R117" s="52">
        <f t="shared" si="5"/>
        <v>79.971428571428575</v>
      </c>
    </row>
    <row r="118" spans="1:18" s="1" customFormat="1" ht="19.5" thickBot="1" x14ac:dyDescent="0.35">
      <c r="A118" s="7"/>
      <c r="B118" s="109">
        <v>5</v>
      </c>
      <c r="C118" s="112" t="s">
        <v>385</v>
      </c>
      <c r="D118" s="166">
        <v>95</v>
      </c>
      <c r="E118" s="166">
        <v>85</v>
      </c>
      <c r="F118" s="166">
        <v>85</v>
      </c>
      <c r="G118" s="166">
        <v>90</v>
      </c>
      <c r="H118" s="179">
        <v>86</v>
      </c>
      <c r="I118" s="179">
        <v>90</v>
      </c>
      <c r="J118" s="102"/>
      <c r="K118" s="102"/>
      <c r="L118" s="102"/>
      <c r="M118" s="102"/>
      <c r="N118" s="102"/>
      <c r="O118" s="103">
        <f t="shared" si="3"/>
        <v>79.26428571428572</v>
      </c>
      <c r="P118" s="103"/>
      <c r="Q118" s="104">
        <f t="shared" si="4"/>
        <v>0</v>
      </c>
      <c r="R118" s="104">
        <f t="shared" si="5"/>
        <v>79.26428571428572</v>
      </c>
    </row>
    <row r="119" spans="1:18" s="1" customFormat="1" ht="18.75" x14ac:dyDescent="0.3">
      <c r="A119" s="7"/>
      <c r="B119" s="53">
        <v>6</v>
      </c>
      <c r="C119" s="85" t="s">
        <v>386</v>
      </c>
      <c r="D119" s="164">
        <v>95</v>
      </c>
      <c r="E119" s="164">
        <v>85</v>
      </c>
      <c r="F119" s="164">
        <v>82</v>
      </c>
      <c r="G119" s="164">
        <v>86</v>
      </c>
      <c r="H119" s="163">
        <v>85</v>
      </c>
      <c r="I119" s="163">
        <v>86</v>
      </c>
      <c r="J119" s="55"/>
      <c r="K119" s="55"/>
      <c r="L119" s="55"/>
      <c r="M119" s="55"/>
      <c r="N119" s="55"/>
      <c r="O119" s="56">
        <f t="shared" si="3"/>
        <v>76.95</v>
      </c>
      <c r="P119" s="56"/>
      <c r="Q119" s="57">
        <f t="shared" si="4"/>
        <v>0</v>
      </c>
      <c r="R119" s="57">
        <f t="shared" si="5"/>
        <v>76.95</v>
      </c>
    </row>
    <row r="120" spans="1:18" s="1" customFormat="1" ht="18.75" x14ac:dyDescent="0.3">
      <c r="A120" s="7"/>
      <c r="B120" s="49">
        <v>7</v>
      </c>
      <c r="C120" s="64" t="s">
        <v>387</v>
      </c>
      <c r="D120" s="156">
        <v>84</v>
      </c>
      <c r="E120" s="156">
        <v>85</v>
      </c>
      <c r="F120" s="156">
        <v>85</v>
      </c>
      <c r="G120" s="156">
        <v>85</v>
      </c>
      <c r="H120" s="161">
        <v>86</v>
      </c>
      <c r="I120" s="161">
        <v>85</v>
      </c>
      <c r="J120" s="50"/>
      <c r="K120" s="50"/>
      <c r="L120" s="50"/>
      <c r="M120" s="50"/>
      <c r="N120" s="50"/>
      <c r="O120" s="51">
        <f t="shared" si="3"/>
        <v>76.628571428571433</v>
      </c>
      <c r="P120" s="51"/>
      <c r="Q120" s="52">
        <f t="shared" si="4"/>
        <v>0</v>
      </c>
      <c r="R120" s="52">
        <f t="shared" si="5"/>
        <v>76.628571428571433</v>
      </c>
    </row>
    <row r="121" spans="1:18" s="1" customFormat="1" ht="18.75" x14ac:dyDescent="0.3">
      <c r="A121" s="7"/>
      <c r="B121" s="49">
        <v>8</v>
      </c>
      <c r="C121" s="64" t="s">
        <v>388</v>
      </c>
      <c r="D121" s="156">
        <v>85</v>
      </c>
      <c r="E121" s="156">
        <v>82</v>
      </c>
      <c r="F121" s="156">
        <v>82</v>
      </c>
      <c r="G121" s="156">
        <v>86</v>
      </c>
      <c r="H121" s="161">
        <v>82</v>
      </c>
      <c r="I121" s="161">
        <v>86</v>
      </c>
      <c r="J121" s="50"/>
      <c r="K121" s="50"/>
      <c r="L121" s="50"/>
      <c r="M121" s="50"/>
      <c r="N121" s="50"/>
      <c r="O121" s="51">
        <f t="shared" si="3"/>
        <v>75.535714285714292</v>
      </c>
      <c r="P121" s="51"/>
      <c r="Q121" s="52">
        <f t="shared" si="4"/>
        <v>0</v>
      </c>
      <c r="R121" s="52">
        <f t="shared" si="5"/>
        <v>75.535714285714292</v>
      </c>
    </row>
    <row r="122" spans="1:18" s="1" customFormat="1" ht="18.75" x14ac:dyDescent="0.3">
      <c r="A122" s="7"/>
      <c r="B122" s="49">
        <v>9</v>
      </c>
      <c r="C122" s="64" t="s">
        <v>389</v>
      </c>
      <c r="D122" s="156">
        <v>90</v>
      </c>
      <c r="E122" s="156">
        <v>85</v>
      </c>
      <c r="F122" s="156">
        <v>83</v>
      </c>
      <c r="G122" s="156">
        <v>82</v>
      </c>
      <c r="H122" s="161">
        <v>82</v>
      </c>
      <c r="I122" s="161">
        <v>82</v>
      </c>
      <c r="J122" s="50"/>
      <c r="K122" s="50"/>
      <c r="L122" s="50"/>
      <c r="M122" s="50"/>
      <c r="N122" s="50"/>
      <c r="O122" s="51">
        <f t="shared" si="3"/>
        <v>74.7</v>
      </c>
      <c r="P122" s="51"/>
      <c r="Q122" s="52">
        <f t="shared" si="4"/>
        <v>0</v>
      </c>
      <c r="R122" s="52">
        <f t="shared" si="5"/>
        <v>74.7</v>
      </c>
    </row>
    <row r="123" spans="1:18" s="1" customFormat="1" ht="18.75" x14ac:dyDescent="0.3">
      <c r="A123" s="7"/>
      <c r="B123" s="49">
        <v>10</v>
      </c>
      <c r="C123" s="64" t="s">
        <v>390</v>
      </c>
      <c r="D123" s="156">
        <v>85</v>
      </c>
      <c r="E123" s="156">
        <v>85</v>
      </c>
      <c r="F123" s="156">
        <v>85</v>
      </c>
      <c r="G123" s="156">
        <v>80</v>
      </c>
      <c r="H123" s="161">
        <v>82</v>
      </c>
      <c r="I123" s="161">
        <v>80</v>
      </c>
      <c r="J123" s="50"/>
      <c r="K123" s="50"/>
      <c r="L123" s="50"/>
      <c r="M123" s="50"/>
      <c r="N123" s="50"/>
      <c r="O123" s="51">
        <f t="shared" si="3"/>
        <v>73.992857142857133</v>
      </c>
      <c r="P123" s="51">
        <v>3</v>
      </c>
      <c r="Q123" s="52">
        <f t="shared" si="4"/>
        <v>0.30000000000000004</v>
      </c>
      <c r="R123" s="52">
        <f t="shared" si="5"/>
        <v>74.29285714285713</v>
      </c>
    </row>
    <row r="124" spans="1:18" s="1" customFormat="1" ht="18.75" x14ac:dyDescent="0.3">
      <c r="A124" s="7"/>
      <c r="B124" s="49">
        <v>11</v>
      </c>
      <c r="C124" s="64" t="s">
        <v>391</v>
      </c>
      <c r="D124" s="156">
        <v>84</v>
      </c>
      <c r="E124" s="156">
        <v>80</v>
      </c>
      <c r="F124" s="156">
        <v>82</v>
      </c>
      <c r="G124" s="156">
        <v>70</v>
      </c>
      <c r="H124" s="161">
        <v>70</v>
      </c>
      <c r="I124" s="161">
        <v>70</v>
      </c>
      <c r="J124" s="50"/>
      <c r="K124" s="50"/>
      <c r="L124" s="50"/>
      <c r="M124" s="50"/>
      <c r="N124" s="50"/>
      <c r="O124" s="51">
        <f t="shared" si="3"/>
        <v>66.857142857142861</v>
      </c>
      <c r="P124" s="51"/>
      <c r="Q124" s="52">
        <f t="shared" si="4"/>
        <v>0</v>
      </c>
      <c r="R124" s="52">
        <f t="shared" si="5"/>
        <v>66.857142857142861</v>
      </c>
    </row>
    <row r="125" spans="1:18" s="1" customFormat="1" ht="19.5" hidden="1" thickBot="1" x14ac:dyDescent="0.35">
      <c r="A125" s="7"/>
      <c r="B125" s="67"/>
      <c r="C125" s="68"/>
      <c r="D125" s="154"/>
      <c r="E125" s="154"/>
      <c r="F125" s="154"/>
      <c r="G125" s="154"/>
      <c r="H125" s="162"/>
      <c r="I125" s="162"/>
      <c r="J125" s="97"/>
      <c r="K125" s="97"/>
      <c r="L125" s="97"/>
      <c r="M125" s="97"/>
      <c r="N125" s="97"/>
      <c r="O125" s="56">
        <f t="shared" si="3"/>
        <v>0</v>
      </c>
      <c r="P125" s="56"/>
      <c r="Q125" s="185">
        <f t="shared" si="4"/>
        <v>0</v>
      </c>
      <c r="R125" s="185">
        <f t="shared" si="5"/>
        <v>0</v>
      </c>
    </row>
    <row r="126" spans="1:18" s="1" customFormat="1" ht="19.5" hidden="1" thickBot="1" x14ac:dyDescent="0.35">
      <c r="O126" s="51">
        <f t="shared" si="3"/>
        <v>0</v>
      </c>
      <c r="P126" s="46"/>
      <c r="Q126" s="104">
        <f t="shared" si="4"/>
        <v>0</v>
      </c>
      <c r="R126" s="104">
        <f t="shared" si="5"/>
        <v>0</v>
      </c>
    </row>
    <row r="127" spans="1:18" s="1" customFormat="1" ht="15.75" x14ac:dyDescent="0.25">
      <c r="O127" s="33"/>
      <c r="P127" s="35"/>
      <c r="Q127" s="32"/>
      <c r="R127" s="31"/>
    </row>
    <row r="128" spans="1:18" s="1" customFormat="1" ht="15.75" x14ac:dyDescent="0.25">
      <c r="A128" s="256" t="s">
        <v>131</v>
      </c>
      <c r="B128" s="256"/>
      <c r="C128" s="256"/>
      <c r="D128" s="256"/>
      <c r="E128" s="256"/>
      <c r="F128" s="256"/>
      <c r="G128" s="256"/>
      <c r="H128" s="256"/>
      <c r="I128" s="256"/>
      <c r="J128" s="256"/>
      <c r="K128" s="256"/>
      <c r="L128" s="256"/>
      <c r="M128" s="256"/>
      <c r="N128" s="256"/>
      <c r="O128" s="256"/>
      <c r="P128" s="256"/>
      <c r="Q128" s="256"/>
      <c r="R128" s="256"/>
    </row>
    <row r="129" spans="1:18" s="1" customFormat="1" ht="15.75" x14ac:dyDescent="0.25">
      <c r="A129" s="148"/>
      <c r="B129" s="148"/>
      <c r="C129" s="148"/>
      <c r="D129" s="148"/>
      <c r="E129" s="148"/>
      <c r="F129" s="149"/>
      <c r="G129" s="149"/>
      <c r="H129" s="149"/>
      <c r="I129" s="149"/>
      <c r="J129" s="149"/>
      <c r="K129" s="149"/>
      <c r="L129" s="149"/>
      <c r="M129" s="149"/>
      <c r="N129" s="149"/>
      <c r="O129" s="149"/>
      <c r="P129" s="149"/>
      <c r="Q129" s="149"/>
      <c r="R129" s="149"/>
    </row>
    <row r="130" spans="1:18" s="1" customFormat="1" ht="15.75" x14ac:dyDescent="0.25">
      <c r="A130" s="148" t="s">
        <v>9</v>
      </c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</row>
    <row r="131" spans="1:18" s="1" customFormat="1" ht="15.75" x14ac:dyDescent="0.25">
      <c r="A131" s="182" t="s">
        <v>108</v>
      </c>
      <c r="B131" s="182"/>
      <c r="C131" s="182"/>
      <c r="D131" s="182"/>
      <c r="E131" s="182"/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</row>
    <row r="132" spans="1:18" s="1" customFormat="1" ht="15.75" x14ac:dyDescent="0.25">
      <c r="A132" s="182"/>
      <c r="B132" s="182"/>
      <c r="C132" s="182"/>
      <c r="D132" s="182"/>
      <c r="E132" s="182"/>
      <c r="F132" s="182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</row>
    <row r="133" spans="1:18" s="1" customFormat="1" ht="15.75" x14ac:dyDescent="0.25">
      <c r="A133" s="182" t="s">
        <v>109</v>
      </c>
      <c r="B133" s="182"/>
      <c r="C133" s="182"/>
      <c r="D133" s="182"/>
      <c r="E133" s="182"/>
      <c r="F133" s="182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</row>
    <row r="134" spans="1:18" s="1" customFormat="1" ht="15.75" x14ac:dyDescent="0.25">
      <c r="A134" s="183"/>
      <c r="B134" s="183"/>
      <c r="C134" s="183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</row>
    <row r="135" spans="1:18" s="1" customFormat="1" ht="15.75" x14ac:dyDescent="0.25">
      <c r="A135" s="183" t="s">
        <v>125</v>
      </c>
      <c r="B135" s="183"/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</row>
    <row r="146" spans="1:18" s="1" customFormat="1" ht="15.75" x14ac:dyDescent="0.25">
      <c r="A146" s="245" t="s">
        <v>0</v>
      </c>
      <c r="B146" s="245"/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</row>
    <row r="147" spans="1:18" s="1" customFormat="1" ht="15.75" x14ac:dyDescent="0.25">
      <c r="A147" s="245" t="s">
        <v>1</v>
      </c>
      <c r="B147" s="245"/>
      <c r="C147" s="245"/>
      <c r="D147" s="245"/>
      <c r="E147" s="245"/>
      <c r="F147" s="245"/>
      <c r="G147" s="245"/>
      <c r="H147" s="245"/>
      <c r="I147" s="245"/>
      <c r="J147" s="245"/>
      <c r="K147" s="245"/>
      <c r="L147" s="245"/>
      <c r="M147" s="245"/>
      <c r="N147" s="245"/>
      <c r="O147" s="245"/>
      <c r="P147" s="245"/>
      <c r="Q147" s="245"/>
      <c r="R147" s="245"/>
    </row>
    <row r="148" spans="1:18" s="1" customFormat="1" ht="15.75" x14ac:dyDescent="0.25">
      <c r="A148" s="246" t="s">
        <v>56</v>
      </c>
      <c r="B148" s="246"/>
      <c r="C148" s="246"/>
      <c r="D148" s="246"/>
      <c r="E148" s="246"/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</row>
    <row r="149" spans="1:18" s="1" customFormat="1" ht="15.75" x14ac:dyDescent="0.25">
      <c r="A149" s="247" t="s">
        <v>392</v>
      </c>
      <c r="B149" s="247"/>
      <c r="C149" s="247"/>
      <c r="D149" s="247"/>
      <c r="E149" s="247"/>
      <c r="F149" s="247"/>
      <c r="G149" s="247"/>
      <c r="H149" s="247"/>
      <c r="I149" s="247"/>
      <c r="J149" s="247"/>
      <c r="K149" s="247"/>
      <c r="L149" s="247"/>
      <c r="M149" s="247"/>
      <c r="N149" s="247"/>
      <c r="O149" s="247"/>
      <c r="P149" s="247"/>
      <c r="Q149" s="247"/>
      <c r="R149" s="247"/>
    </row>
    <row r="150" spans="1:18" s="1" customFormat="1" ht="15.75" x14ac:dyDescent="0.25">
      <c r="A150" s="247" t="s">
        <v>112</v>
      </c>
      <c r="B150" s="247"/>
      <c r="C150" s="247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247"/>
    </row>
    <row r="151" spans="1:18" s="1" customFormat="1" ht="15.75" x14ac:dyDescent="0.25">
      <c r="A151" s="259" t="s">
        <v>2</v>
      </c>
      <c r="B151" s="259"/>
      <c r="C151" s="259"/>
      <c r="D151" s="259"/>
      <c r="E151" s="259"/>
      <c r="F151" s="259"/>
      <c r="G151" s="259"/>
      <c r="H151" s="259"/>
      <c r="I151" s="259"/>
      <c r="J151" s="259"/>
      <c r="K151" s="259"/>
      <c r="L151" s="259"/>
      <c r="M151" s="259"/>
      <c r="N151" s="259"/>
      <c r="O151" s="259"/>
      <c r="P151" s="92"/>
    </row>
    <row r="152" spans="1:18" s="1" customFormat="1" ht="134.25" customHeight="1" x14ac:dyDescent="0.25">
      <c r="A152" s="24"/>
      <c r="B152" s="248" t="s">
        <v>124</v>
      </c>
      <c r="C152" s="260"/>
      <c r="D152" s="260"/>
      <c r="E152" s="260"/>
      <c r="F152" s="260"/>
      <c r="G152" s="260"/>
      <c r="H152" s="260"/>
      <c r="I152" s="260"/>
      <c r="J152" s="260"/>
      <c r="K152" s="260"/>
      <c r="L152" s="260"/>
      <c r="M152" s="260"/>
      <c r="N152" s="260"/>
      <c r="O152" s="260"/>
      <c r="P152" s="260"/>
      <c r="Q152" s="260"/>
      <c r="R152" s="260"/>
    </row>
    <row r="153" spans="1:18" s="1" customFormat="1" ht="18.75" x14ac:dyDescent="0.3">
      <c r="A153" s="22"/>
      <c r="B153" s="237" t="s">
        <v>11</v>
      </c>
      <c r="C153" s="237"/>
      <c r="D153" s="237"/>
      <c r="E153" s="237"/>
      <c r="F153" s="237"/>
      <c r="G153" s="237"/>
      <c r="H153" s="237"/>
      <c r="I153" s="237"/>
      <c r="J153" s="237"/>
      <c r="K153" s="237"/>
      <c r="L153" s="238" t="s">
        <v>126</v>
      </c>
      <c r="M153" s="238"/>
      <c r="N153" s="238"/>
      <c r="O153" s="43" t="s">
        <v>12</v>
      </c>
      <c r="P153" s="238" t="s">
        <v>127</v>
      </c>
      <c r="Q153" s="238"/>
      <c r="R153" s="238"/>
    </row>
    <row r="154" spans="1:18" s="1" customFormat="1" ht="18.75" x14ac:dyDescent="0.3">
      <c r="A154" s="22"/>
      <c r="B154" s="239" t="s">
        <v>20</v>
      </c>
      <c r="C154" s="239"/>
      <c r="D154" s="239"/>
      <c r="E154" s="239"/>
      <c r="F154" s="239"/>
      <c r="G154" s="239"/>
      <c r="H154" s="239"/>
      <c r="I154" s="242">
        <v>1</v>
      </c>
      <c r="J154" s="242"/>
      <c r="K154" s="44" t="s">
        <v>19</v>
      </c>
      <c r="L154" s="44"/>
      <c r="M154" s="243" t="s">
        <v>13</v>
      </c>
      <c r="N154" s="243"/>
      <c r="O154" s="243"/>
      <c r="P154" s="244" t="s">
        <v>104</v>
      </c>
      <c r="Q154" s="244"/>
      <c r="R154" s="244"/>
    </row>
    <row r="155" spans="1:18" s="1" customFormat="1" ht="18.75" x14ac:dyDescent="0.3">
      <c r="A155" s="22"/>
      <c r="B155" s="237" t="s">
        <v>16</v>
      </c>
      <c r="C155" s="237"/>
      <c r="D155" s="238" t="s">
        <v>29</v>
      </c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</row>
    <row r="156" spans="1:18" s="1" customFormat="1" ht="18.75" x14ac:dyDescent="0.3">
      <c r="A156" s="22"/>
      <c r="B156" s="239" t="s">
        <v>15</v>
      </c>
      <c r="C156" s="239"/>
      <c r="D156" s="258" t="s">
        <v>123</v>
      </c>
      <c r="E156" s="258"/>
      <c r="F156" s="258"/>
      <c r="G156" s="258"/>
      <c r="H156" s="258"/>
      <c r="I156" s="258"/>
      <c r="J156" s="258"/>
      <c r="K156" s="258"/>
      <c r="L156" s="258"/>
      <c r="M156" s="258"/>
      <c r="N156" s="258"/>
      <c r="O156" s="258"/>
      <c r="P156" s="258"/>
      <c r="Q156" s="258"/>
      <c r="R156" s="258"/>
    </row>
    <row r="157" spans="1:18" s="1" customFormat="1" ht="15.75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</row>
    <row r="158" spans="1:18" s="1" customFormat="1" ht="15.75" x14ac:dyDescent="0.25">
      <c r="A158" s="36"/>
      <c r="B158" s="240" t="s">
        <v>22</v>
      </c>
      <c r="C158" s="240"/>
      <c r="D158" s="240"/>
      <c r="E158" s="240"/>
      <c r="F158" s="240"/>
      <c r="G158" s="240"/>
      <c r="H158" s="240"/>
      <c r="I158" s="240"/>
      <c r="J158" s="240"/>
      <c r="K158" s="240"/>
      <c r="L158" s="240"/>
      <c r="M158" s="240"/>
      <c r="N158" s="240"/>
      <c r="O158" s="240"/>
      <c r="P158" s="240"/>
      <c r="Q158" s="241"/>
      <c r="R158" s="21">
        <v>5</v>
      </c>
    </row>
    <row r="159" spans="1:18" s="1" customFormat="1" ht="15.75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</row>
    <row r="160" spans="1:18" s="1" customFormat="1" ht="15.75" x14ac:dyDescent="0.25">
      <c r="A160" s="4"/>
      <c r="B160" s="4"/>
      <c r="C160" s="4"/>
      <c r="D160" s="234" t="s">
        <v>6</v>
      </c>
      <c r="E160" s="235"/>
      <c r="F160" s="235"/>
      <c r="G160" s="235"/>
      <c r="H160" s="235"/>
      <c r="I160" s="235"/>
      <c r="J160" s="235"/>
      <c r="K160" s="235"/>
      <c r="L160" s="235"/>
      <c r="M160" s="235"/>
      <c r="N160" s="236"/>
      <c r="O160" s="8"/>
      <c r="P160" s="240" t="s">
        <v>23</v>
      </c>
      <c r="Q160" s="241"/>
      <c r="R160" s="21">
        <f>IF($R$107=2,1,ROUNDDOWN(R158*0.4,0))</f>
        <v>2</v>
      </c>
    </row>
    <row r="161" spans="1:18" s="1" customFormat="1" ht="184.5" customHeight="1" x14ac:dyDescent="0.25">
      <c r="A161" s="5"/>
      <c r="B161" s="91"/>
      <c r="C161" s="90" t="s">
        <v>393</v>
      </c>
      <c r="D161" s="40" t="s">
        <v>40</v>
      </c>
      <c r="E161" s="40" t="s">
        <v>396</v>
      </c>
      <c r="F161" s="78" t="s">
        <v>397</v>
      </c>
      <c r="G161" s="78" t="s">
        <v>291</v>
      </c>
      <c r="H161" s="78" t="s">
        <v>398</v>
      </c>
      <c r="I161" s="40" t="s">
        <v>399</v>
      </c>
      <c r="J161" s="45"/>
      <c r="K161" s="40"/>
      <c r="L161" s="40"/>
      <c r="M161" s="14"/>
      <c r="N161" s="15"/>
      <c r="O161" s="12"/>
      <c r="P161" s="12"/>
    </row>
    <row r="162" spans="1:18" s="1" customFormat="1" x14ac:dyDescent="0.25">
      <c r="A162" s="5"/>
      <c r="B162" s="251"/>
      <c r="C162" s="251"/>
      <c r="D162" s="234" t="s">
        <v>7</v>
      </c>
      <c r="E162" s="235"/>
      <c r="F162" s="235"/>
      <c r="G162" s="235"/>
      <c r="H162" s="235"/>
      <c r="I162" s="235"/>
      <c r="J162" s="235"/>
      <c r="K162" s="235"/>
      <c r="L162" s="235"/>
      <c r="M162" s="235"/>
      <c r="N162" s="236"/>
      <c r="O162" s="13" t="s">
        <v>8</v>
      </c>
      <c r="P162" s="30"/>
    </row>
    <row r="163" spans="1:18" s="1" customFormat="1" x14ac:dyDescent="0.25">
      <c r="A163" s="5"/>
      <c r="B163" s="252"/>
      <c r="C163" s="252"/>
      <c r="D163" s="11">
        <v>1</v>
      </c>
      <c r="E163" s="6">
        <v>1</v>
      </c>
      <c r="F163" s="6">
        <v>3</v>
      </c>
      <c r="G163" s="6">
        <v>3</v>
      </c>
      <c r="H163" s="6">
        <v>3</v>
      </c>
      <c r="I163" s="6">
        <v>3</v>
      </c>
      <c r="J163" s="6"/>
      <c r="K163" s="6"/>
      <c r="L163" s="6"/>
      <c r="M163" s="6"/>
      <c r="N163" s="6"/>
      <c r="O163" s="16">
        <f>SUM(D163:N163)</f>
        <v>14</v>
      </c>
      <c r="P163" s="29"/>
    </row>
    <row r="164" spans="1:18" s="1" customFormat="1" ht="48" x14ac:dyDescent="0.25">
      <c r="A164" s="17"/>
      <c r="B164" s="20" t="s">
        <v>3</v>
      </c>
      <c r="C164" s="20" t="s">
        <v>4</v>
      </c>
      <c r="D164" s="253" t="s">
        <v>5</v>
      </c>
      <c r="E164" s="254"/>
      <c r="F164" s="254"/>
      <c r="G164" s="254"/>
      <c r="H164" s="254"/>
      <c r="I164" s="254"/>
      <c r="J164" s="254"/>
      <c r="K164" s="254"/>
      <c r="L164" s="254"/>
      <c r="M164" s="254"/>
      <c r="N164" s="255"/>
      <c r="O164" s="28" t="s">
        <v>17</v>
      </c>
      <c r="P164" s="28" t="s">
        <v>21</v>
      </c>
      <c r="Q164" s="28" t="s">
        <v>18</v>
      </c>
      <c r="R164" s="28" t="s">
        <v>10</v>
      </c>
    </row>
    <row r="165" spans="1:18" s="1" customFormat="1" ht="18.75" x14ac:dyDescent="0.3">
      <c r="A165" s="7"/>
      <c r="B165" s="106">
        <v>1</v>
      </c>
      <c r="C165" s="64" t="s">
        <v>394</v>
      </c>
      <c r="D165" s="156">
        <v>95</v>
      </c>
      <c r="E165" s="153">
        <v>92</v>
      </c>
      <c r="F165" s="156">
        <v>92</v>
      </c>
      <c r="G165" s="156">
        <v>92</v>
      </c>
      <c r="H165" s="156">
        <v>92</v>
      </c>
      <c r="I165" s="153">
        <v>93</v>
      </c>
      <c r="J165" s="50"/>
      <c r="K165" s="50"/>
      <c r="L165" s="50"/>
      <c r="M165" s="50"/>
      <c r="N165" s="50"/>
      <c r="O165" s="51">
        <f>((D165*$D$163+E165*$E$163+F165*$F$163+G165*$G$163+H165*$H$163+I165*$I$163+J165*$J$163+K165*$K$163+$L$163*L165+$M$163*M165+$N$163*N165)/$O$163)*0.9</f>
        <v>83.185714285714283</v>
      </c>
      <c r="P165" s="51"/>
      <c r="Q165" s="52">
        <f>P165*0.1</f>
        <v>0</v>
      </c>
      <c r="R165" s="52">
        <f>O165+Q165</f>
        <v>83.185714285714283</v>
      </c>
    </row>
    <row r="166" spans="1:18" s="1" customFormat="1" ht="19.5" thickBot="1" x14ac:dyDescent="0.35">
      <c r="A166" s="7"/>
      <c r="B166" s="109">
        <v>2</v>
      </c>
      <c r="C166" s="112" t="s">
        <v>395</v>
      </c>
      <c r="D166" s="166">
        <v>90</v>
      </c>
      <c r="E166" s="180">
        <v>85</v>
      </c>
      <c r="F166" s="166">
        <v>85</v>
      </c>
      <c r="G166" s="166">
        <v>87</v>
      </c>
      <c r="H166" s="166">
        <v>85</v>
      </c>
      <c r="I166" s="180">
        <v>85</v>
      </c>
      <c r="J166" s="102"/>
      <c r="K166" s="102"/>
      <c r="L166" s="102"/>
      <c r="M166" s="102"/>
      <c r="N166" s="102"/>
      <c r="O166" s="103">
        <f>((D166*$D$163+E166*$E$163+F166*$F$163+G166*$G$163+H166*$H$163+I166*$I$163+J166*$J$163+K166*$K$163+$L$163*L166+$M$163*M166+$N$163*N166)/$O$163)*0.9</f>
        <v>77.20714285714287</v>
      </c>
      <c r="P166" s="103"/>
      <c r="Q166" s="104">
        <f>P166*0.1</f>
        <v>0</v>
      </c>
      <c r="R166" s="104">
        <f>O166+Q166</f>
        <v>77.20714285714287</v>
      </c>
    </row>
    <row r="167" spans="1:18" s="1" customFormat="1" ht="15.75" x14ac:dyDescent="0.25">
      <c r="O167" s="33"/>
      <c r="P167" s="35"/>
      <c r="Q167" s="32"/>
      <c r="R167" s="31"/>
    </row>
    <row r="168" spans="1:18" s="1" customFormat="1" ht="15.75" x14ac:dyDescent="0.25">
      <c r="O168" s="33"/>
      <c r="P168" s="35"/>
      <c r="Q168" s="32"/>
      <c r="R168" s="31"/>
    </row>
    <row r="169" spans="1:18" s="1" customFormat="1" ht="15.75" x14ac:dyDescent="0.25">
      <c r="A169" s="256" t="s">
        <v>156</v>
      </c>
      <c r="B169" s="256"/>
      <c r="C169" s="256"/>
      <c r="D169" s="256"/>
      <c r="E169" s="256"/>
      <c r="F169" s="256"/>
      <c r="G169" s="256"/>
      <c r="H169" s="256"/>
      <c r="I169" s="256"/>
      <c r="J169" s="256"/>
      <c r="K169" s="256"/>
      <c r="L169" s="256"/>
      <c r="M169" s="256"/>
      <c r="N169" s="256"/>
      <c r="O169" s="256"/>
      <c r="P169" s="256"/>
      <c r="Q169" s="256"/>
      <c r="R169" s="256"/>
    </row>
    <row r="170" spans="1:18" s="1" customFormat="1" ht="15.75" x14ac:dyDescent="0.25">
      <c r="A170" s="148"/>
      <c r="B170" s="148"/>
      <c r="C170" s="148"/>
      <c r="D170" s="148"/>
      <c r="E170" s="148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</row>
    <row r="171" spans="1:18" s="1" customFormat="1" ht="15.75" x14ac:dyDescent="0.25">
      <c r="A171" s="148" t="s">
        <v>9</v>
      </c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</row>
    <row r="172" spans="1:18" s="1" customFormat="1" ht="15.75" x14ac:dyDescent="0.25">
      <c r="A172" s="182" t="s">
        <v>108</v>
      </c>
      <c r="B172" s="182"/>
      <c r="C172" s="182"/>
      <c r="D172" s="182"/>
      <c r="E172" s="182"/>
      <c r="F172" s="182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</row>
    <row r="173" spans="1:18" s="1" customFormat="1" ht="15.75" x14ac:dyDescent="0.25">
      <c r="A173" s="182"/>
      <c r="B173" s="182"/>
      <c r="C173" s="182"/>
      <c r="D173" s="182"/>
      <c r="E173" s="182"/>
      <c r="F173" s="182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</row>
    <row r="174" spans="1:18" s="1" customFormat="1" ht="15.75" x14ac:dyDescent="0.25">
      <c r="A174" s="182" t="s">
        <v>109</v>
      </c>
      <c r="B174" s="182"/>
      <c r="C174" s="182"/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</row>
    <row r="175" spans="1:18" s="1" customFormat="1" ht="15.75" x14ac:dyDescent="0.25">
      <c r="A175" s="183"/>
      <c r="B175" s="183"/>
      <c r="C175" s="183"/>
      <c r="D175" s="183"/>
      <c r="E175" s="183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</row>
    <row r="176" spans="1:18" s="1" customFormat="1" ht="15.75" x14ac:dyDescent="0.25">
      <c r="A176" s="183" t="s">
        <v>125</v>
      </c>
      <c r="B176" s="183"/>
      <c r="C176" s="183"/>
      <c r="D176" s="183"/>
      <c r="E176" s="183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</row>
    <row r="184" spans="1:18" s="1" customFormat="1" ht="15.75" x14ac:dyDescent="0.25">
      <c r="A184" s="245" t="s">
        <v>0</v>
      </c>
      <c r="B184" s="245"/>
      <c r="C184" s="245"/>
      <c r="D184" s="245"/>
      <c r="E184" s="245"/>
      <c r="F184" s="245"/>
      <c r="G184" s="245"/>
      <c r="H184" s="245"/>
      <c r="I184" s="245"/>
      <c r="J184" s="245"/>
      <c r="K184" s="245"/>
      <c r="L184" s="245"/>
      <c r="M184" s="245"/>
      <c r="N184" s="245"/>
      <c r="O184" s="245"/>
      <c r="P184" s="245"/>
      <c r="Q184" s="245"/>
      <c r="R184" s="245"/>
    </row>
    <row r="185" spans="1:18" s="1" customFormat="1" ht="15.75" x14ac:dyDescent="0.25">
      <c r="A185" s="245" t="s">
        <v>1</v>
      </c>
      <c r="B185" s="245"/>
      <c r="C185" s="245"/>
      <c r="D185" s="245"/>
      <c r="E185" s="245"/>
      <c r="F185" s="245"/>
      <c r="G185" s="245"/>
      <c r="H185" s="245"/>
      <c r="I185" s="245"/>
      <c r="J185" s="245"/>
      <c r="K185" s="245"/>
      <c r="L185" s="245"/>
      <c r="M185" s="245"/>
      <c r="N185" s="245"/>
      <c r="O185" s="245"/>
      <c r="P185" s="245"/>
      <c r="Q185" s="245"/>
      <c r="R185" s="245"/>
    </row>
    <row r="186" spans="1:18" s="1" customFormat="1" ht="15.75" x14ac:dyDescent="0.25">
      <c r="A186" s="246" t="s">
        <v>56</v>
      </c>
      <c r="B186" s="246"/>
      <c r="C186" s="246"/>
      <c r="D186" s="246"/>
      <c r="E186" s="246"/>
      <c r="F186" s="246"/>
      <c r="G186" s="246"/>
      <c r="H186" s="246"/>
      <c r="I186" s="246"/>
      <c r="J186" s="246"/>
      <c r="K186" s="246"/>
      <c r="L186" s="246"/>
      <c r="M186" s="246"/>
      <c r="N186" s="246"/>
      <c r="O186" s="246"/>
      <c r="P186" s="246"/>
      <c r="Q186" s="246"/>
      <c r="R186" s="246"/>
    </row>
    <row r="187" spans="1:18" s="1" customFormat="1" ht="15.75" x14ac:dyDescent="0.25">
      <c r="A187" s="247" t="s">
        <v>400</v>
      </c>
      <c r="B187" s="247"/>
      <c r="C187" s="247"/>
      <c r="D187" s="247"/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  <c r="R187" s="247"/>
    </row>
    <row r="188" spans="1:18" s="1" customFormat="1" ht="15.75" x14ac:dyDescent="0.25">
      <c r="A188" s="247" t="s">
        <v>112</v>
      </c>
      <c r="B188" s="247"/>
      <c r="C188" s="247"/>
      <c r="D188" s="247"/>
      <c r="E188" s="247"/>
      <c r="F188" s="247"/>
      <c r="G188" s="247"/>
      <c r="H188" s="247"/>
      <c r="I188" s="247"/>
      <c r="J188" s="247"/>
      <c r="K188" s="247"/>
      <c r="L188" s="247"/>
      <c r="M188" s="247"/>
      <c r="N188" s="247"/>
      <c r="O188" s="247"/>
      <c r="P188" s="247"/>
      <c r="Q188" s="247"/>
      <c r="R188" s="247"/>
    </row>
    <row r="189" spans="1:18" s="1" customFormat="1" ht="15.75" x14ac:dyDescent="0.25">
      <c r="A189" s="259" t="s">
        <v>2</v>
      </c>
      <c r="B189" s="259"/>
      <c r="C189" s="259"/>
      <c r="D189" s="259"/>
      <c r="E189" s="259"/>
      <c r="F189" s="259"/>
      <c r="G189" s="259"/>
      <c r="H189" s="259"/>
      <c r="I189" s="259"/>
      <c r="J189" s="259"/>
      <c r="K189" s="259"/>
      <c r="L189" s="259"/>
      <c r="M189" s="259"/>
      <c r="N189" s="259"/>
      <c r="O189" s="259"/>
      <c r="P189" s="61"/>
    </row>
    <row r="190" spans="1:18" s="1" customFormat="1" ht="132" customHeight="1" x14ac:dyDescent="0.25">
      <c r="A190" s="24"/>
      <c r="B190" s="248" t="s">
        <v>124</v>
      </c>
      <c r="C190" s="260"/>
      <c r="D190" s="260"/>
      <c r="E190" s="260"/>
      <c r="F190" s="260"/>
      <c r="G190" s="260"/>
      <c r="H190" s="260"/>
      <c r="I190" s="260"/>
      <c r="J190" s="260"/>
      <c r="K190" s="260"/>
      <c r="L190" s="260"/>
      <c r="M190" s="260"/>
      <c r="N190" s="260"/>
      <c r="O190" s="260"/>
      <c r="P190" s="260"/>
      <c r="Q190" s="260"/>
      <c r="R190" s="260"/>
    </row>
    <row r="191" spans="1:18" s="1" customFormat="1" ht="18.75" x14ac:dyDescent="0.3">
      <c r="A191" s="22"/>
      <c r="B191" s="237" t="s">
        <v>11</v>
      </c>
      <c r="C191" s="237"/>
      <c r="D191" s="237"/>
      <c r="E191" s="237"/>
      <c r="F191" s="237"/>
      <c r="G191" s="237"/>
      <c r="H191" s="237"/>
      <c r="I191" s="237"/>
      <c r="J191" s="237"/>
      <c r="K191" s="237"/>
      <c r="L191" s="238" t="s">
        <v>126</v>
      </c>
      <c r="M191" s="238"/>
      <c r="N191" s="238"/>
      <c r="O191" s="43" t="s">
        <v>12</v>
      </c>
      <c r="P191" s="238" t="s">
        <v>127</v>
      </c>
      <c r="Q191" s="238"/>
      <c r="R191" s="238"/>
    </row>
    <row r="192" spans="1:18" s="1" customFormat="1" ht="18.75" x14ac:dyDescent="0.3">
      <c r="A192" s="22"/>
      <c r="B192" s="239" t="s">
        <v>20</v>
      </c>
      <c r="C192" s="239"/>
      <c r="D192" s="239"/>
      <c r="E192" s="239"/>
      <c r="F192" s="239"/>
      <c r="G192" s="239"/>
      <c r="H192" s="239"/>
      <c r="I192" s="242">
        <v>1</v>
      </c>
      <c r="J192" s="242"/>
      <c r="K192" s="44" t="s">
        <v>19</v>
      </c>
      <c r="L192" s="44"/>
      <c r="M192" s="243" t="s">
        <v>13</v>
      </c>
      <c r="N192" s="243"/>
      <c r="O192" s="243"/>
      <c r="P192" s="244" t="s">
        <v>104</v>
      </c>
      <c r="Q192" s="244"/>
      <c r="R192" s="244"/>
    </row>
    <row r="193" spans="1:18" s="1" customFormat="1" ht="18.75" x14ac:dyDescent="0.3">
      <c r="A193" s="22"/>
      <c r="B193" s="237" t="s">
        <v>16</v>
      </c>
      <c r="C193" s="237"/>
      <c r="D193" s="238" t="s">
        <v>107</v>
      </c>
      <c r="E193" s="238"/>
      <c r="F193" s="238"/>
      <c r="G193" s="238"/>
      <c r="H193" s="238"/>
      <c r="I193" s="238"/>
      <c r="J193" s="238"/>
      <c r="K193" s="238"/>
      <c r="L193" s="238"/>
      <c r="M193" s="238"/>
      <c r="N193" s="238"/>
      <c r="O193" s="238"/>
      <c r="P193" s="238"/>
      <c r="Q193" s="238"/>
      <c r="R193" s="238"/>
    </row>
    <row r="194" spans="1:18" s="1" customFormat="1" ht="18.75" x14ac:dyDescent="0.3">
      <c r="A194" s="22"/>
      <c r="B194" s="239" t="s">
        <v>15</v>
      </c>
      <c r="C194" s="239"/>
      <c r="D194" s="258"/>
      <c r="E194" s="258"/>
      <c r="F194" s="258"/>
      <c r="G194" s="258"/>
      <c r="H194" s="258"/>
      <c r="I194" s="258"/>
      <c r="J194" s="258"/>
      <c r="K194" s="258"/>
      <c r="L194" s="258"/>
      <c r="M194" s="258"/>
      <c r="N194" s="258"/>
      <c r="O194" s="258"/>
      <c r="P194" s="258"/>
      <c r="Q194" s="258"/>
      <c r="R194" s="258"/>
    </row>
    <row r="195" spans="1:18" s="1" customFormat="1" ht="15.75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</row>
    <row r="196" spans="1:18" s="1" customFormat="1" ht="15.75" x14ac:dyDescent="0.25">
      <c r="A196" s="36"/>
      <c r="B196" s="240" t="s">
        <v>22</v>
      </c>
      <c r="C196" s="240"/>
      <c r="D196" s="240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241"/>
      <c r="R196" s="21">
        <v>1</v>
      </c>
    </row>
    <row r="197" spans="1:18" s="1" customFormat="1" ht="15.75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</row>
    <row r="198" spans="1:18" s="1" customFormat="1" ht="15.75" x14ac:dyDescent="0.25">
      <c r="A198" s="4"/>
      <c r="B198" s="4"/>
      <c r="C198" s="4"/>
      <c r="D198" s="234" t="s">
        <v>6</v>
      </c>
      <c r="E198" s="235"/>
      <c r="F198" s="235"/>
      <c r="G198" s="235"/>
      <c r="H198" s="235"/>
      <c r="I198" s="235"/>
      <c r="J198" s="235"/>
      <c r="K198" s="235"/>
      <c r="L198" s="235"/>
      <c r="M198" s="235"/>
      <c r="N198" s="236"/>
      <c r="O198" s="8"/>
      <c r="P198" s="240" t="s">
        <v>23</v>
      </c>
      <c r="Q198" s="241"/>
      <c r="R198" s="21">
        <f>IF($R$196=2,1,ROUNDDOWN(R196*0.4,0))</f>
        <v>0</v>
      </c>
    </row>
    <row r="199" spans="1:18" s="1" customFormat="1" ht="154.5" customHeight="1" x14ac:dyDescent="0.25">
      <c r="A199" s="5"/>
      <c r="B199" s="59"/>
      <c r="C199" s="60" t="s">
        <v>408</v>
      </c>
      <c r="D199" s="40" t="s">
        <v>401</v>
      </c>
      <c r="E199" s="40" t="s">
        <v>402</v>
      </c>
      <c r="F199" s="78" t="s">
        <v>403</v>
      </c>
      <c r="G199" s="78" t="s">
        <v>404</v>
      </c>
      <c r="H199" s="78" t="s">
        <v>405</v>
      </c>
      <c r="I199" s="40" t="s">
        <v>406</v>
      </c>
      <c r="J199" s="40"/>
      <c r="K199" s="40"/>
      <c r="L199" s="40"/>
      <c r="M199" s="14"/>
      <c r="N199" s="15"/>
      <c r="O199" s="12"/>
      <c r="P199" s="12"/>
    </row>
    <row r="200" spans="1:18" s="1" customFormat="1" x14ac:dyDescent="0.25">
      <c r="A200" s="5"/>
      <c r="B200" s="251"/>
      <c r="C200" s="251"/>
      <c r="D200" s="234" t="s">
        <v>7</v>
      </c>
      <c r="E200" s="235"/>
      <c r="F200" s="235"/>
      <c r="G200" s="235"/>
      <c r="H200" s="235"/>
      <c r="I200" s="235"/>
      <c r="J200" s="235"/>
      <c r="K200" s="235"/>
      <c r="L200" s="235"/>
      <c r="M200" s="235"/>
      <c r="N200" s="236"/>
      <c r="O200" s="13" t="s">
        <v>8</v>
      </c>
      <c r="P200" s="30"/>
    </row>
    <row r="201" spans="1:18" s="1" customFormat="1" x14ac:dyDescent="0.25">
      <c r="A201" s="5"/>
      <c r="B201" s="252"/>
      <c r="C201" s="252"/>
      <c r="D201" s="11">
        <v>1</v>
      </c>
      <c r="E201" s="6">
        <v>3</v>
      </c>
      <c r="F201" s="6">
        <v>3</v>
      </c>
      <c r="G201" s="6">
        <v>3</v>
      </c>
      <c r="H201" s="6">
        <v>3</v>
      </c>
      <c r="I201" s="6">
        <v>3</v>
      </c>
      <c r="J201" s="6"/>
      <c r="K201" s="6"/>
      <c r="L201" s="6"/>
      <c r="M201" s="6"/>
      <c r="N201" s="6"/>
      <c r="O201" s="16">
        <f>SUM(D$201:N$201)</f>
        <v>16</v>
      </c>
      <c r="P201" s="29"/>
    </row>
    <row r="202" spans="1:18" s="1" customFormat="1" ht="48" x14ac:dyDescent="0.25">
      <c r="A202" s="17"/>
      <c r="B202" s="62" t="s">
        <v>3</v>
      </c>
      <c r="C202" s="62" t="s">
        <v>4</v>
      </c>
      <c r="D202" s="270" t="s">
        <v>5</v>
      </c>
      <c r="E202" s="271"/>
      <c r="F202" s="271"/>
      <c r="G202" s="271"/>
      <c r="H202" s="271"/>
      <c r="I202" s="271"/>
      <c r="J202" s="271"/>
      <c r="K202" s="271"/>
      <c r="L202" s="271"/>
      <c r="M202" s="271"/>
      <c r="N202" s="272"/>
      <c r="O202" s="48" t="s">
        <v>17</v>
      </c>
      <c r="P202" s="48" t="s">
        <v>21</v>
      </c>
      <c r="Q202" s="48" t="s">
        <v>18</v>
      </c>
      <c r="R202" s="48" t="s">
        <v>10</v>
      </c>
    </row>
    <row r="203" spans="1:18" s="1" customFormat="1" ht="18.75" x14ac:dyDescent="0.3">
      <c r="A203" s="7"/>
      <c r="B203" s="72">
        <v>1</v>
      </c>
      <c r="C203" s="64" t="s">
        <v>407</v>
      </c>
      <c r="D203" s="145">
        <v>96</v>
      </c>
      <c r="E203" s="145">
        <v>90</v>
      </c>
      <c r="F203" s="145">
        <v>90</v>
      </c>
      <c r="G203" s="145">
        <v>90</v>
      </c>
      <c r="H203" s="145">
        <v>90</v>
      </c>
      <c r="I203" s="145">
        <v>90</v>
      </c>
      <c r="J203" s="41"/>
      <c r="K203" s="41"/>
      <c r="L203" s="41"/>
      <c r="M203" s="41"/>
      <c r="N203" s="41"/>
      <c r="O203" s="34">
        <f>((D203*$D$201+E203*$E$201+F203*$F$201+G203*$G$201+H203*$H$201+I203*$I$201+J203*$J$201+K203*$K$201+$L$201*L203+$M$201*M203+$N$201*N203)/$O$201)*0.9</f>
        <v>81.337500000000006</v>
      </c>
      <c r="P203" s="34"/>
      <c r="Q203" s="42">
        <f>P203*0.1</f>
        <v>0</v>
      </c>
      <c r="R203" s="42">
        <f>O203+Q203</f>
        <v>81.337500000000006</v>
      </c>
    </row>
    <row r="204" spans="1:18" s="1" customFormat="1" ht="15.75" x14ac:dyDescent="0.25">
      <c r="O204" s="33"/>
      <c r="P204" s="35"/>
      <c r="Q204" s="32"/>
      <c r="R204" s="31"/>
    </row>
    <row r="205" spans="1:18" s="1" customFormat="1" ht="15.75" x14ac:dyDescent="0.25">
      <c r="O205" s="33"/>
      <c r="P205" s="35"/>
      <c r="Q205" s="32"/>
      <c r="R205" s="31"/>
    </row>
    <row r="206" spans="1:18" s="1" customFormat="1" ht="15.75" x14ac:dyDescent="0.25">
      <c r="A206" s="256" t="s">
        <v>156</v>
      </c>
      <c r="B206" s="256"/>
      <c r="C206" s="256"/>
      <c r="D206" s="256"/>
      <c r="E206" s="256"/>
      <c r="F206" s="256"/>
      <c r="G206" s="256"/>
      <c r="H206" s="256"/>
      <c r="I206" s="256"/>
      <c r="J206" s="256"/>
      <c r="K206" s="256"/>
      <c r="L206" s="256"/>
      <c r="M206" s="256"/>
      <c r="N206" s="256"/>
      <c r="O206" s="256"/>
      <c r="P206" s="256"/>
      <c r="Q206" s="256"/>
      <c r="R206" s="256"/>
    </row>
    <row r="207" spans="1:18" s="1" customFormat="1" ht="15.75" x14ac:dyDescent="0.25">
      <c r="A207" s="148"/>
      <c r="B207" s="148"/>
      <c r="C207" s="148"/>
      <c r="D207" s="148"/>
      <c r="E207" s="148"/>
      <c r="F207" s="149"/>
      <c r="G207" s="149"/>
      <c r="H207" s="149"/>
      <c r="I207" s="149"/>
      <c r="J207" s="149"/>
      <c r="K207" s="149"/>
      <c r="L207" s="149"/>
      <c r="M207" s="149"/>
      <c r="N207" s="149"/>
      <c r="O207" s="149"/>
      <c r="P207" s="149"/>
      <c r="Q207" s="149"/>
      <c r="R207" s="149"/>
    </row>
    <row r="208" spans="1:18" s="1" customFormat="1" ht="15.75" x14ac:dyDescent="0.25">
      <c r="A208" s="148" t="s">
        <v>9</v>
      </c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</row>
    <row r="209" spans="1:18" s="1" customFormat="1" ht="15.75" x14ac:dyDescent="0.25">
      <c r="A209" s="182" t="s">
        <v>108</v>
      </c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</row>
    <row r="210" spans="1:18" s="1" customFormat="1" ht="15.75" x14ac:dyDescent="0.25">
      <c r="A210" s="182"/>
      <c r="B210" s="182"/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</row>
    <row r="211" spans="1:18" s="1" customFormat="1" ht="15.75" x14ac:dyDescent="0.25">
      <c r="A211" s="182" t="s">
        <v>109</v>
      </c>
      <c r="B211" s="182"/>
      <c r="C211" s="182"/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</row>
    <row r="212" spans="1:18" s="1" customFormat="1" ht="15.75" x14ac:dyDescent="0.25">
      <c r="A212" s="183"/>
      <c r="B212" s="183"/>
      <c r="C212" s="183"/>
      <c r="D212" s="183"/>
      <c r="E212" s="183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</row>
    <row r="213" spans="1:18" s="1" customFormat="1" ht="15.75" x14ac:dyDescent="0.25">
      <c r="A213" s="183" t="s">
        <v>125</v>
      </c>
      <c r="B213" s="183"/>
      <c r="C213" s="183"/>
      <c r="D213" s="183"/>
      <c r="E213" s="183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</row>
    <row r="221" spans="1:18" ht="15.75" x14ac:dyDescent="0.25">
      <c r="A221" s="245" t="s">
        <v>0</v>
      </c>
      <c r="B221" s="245"/>
      <c r="C221" s="245"/>
      <c r="D221" s="245"/>
      <c r="E221" s="245"/>
      <c r="F221" s="245"/>
      <c r="G221" s="245"/>
      <c r="H221" s="245"/>
      <c r="I221" s="245"/>
      <c r="J221" s="245"/>
      <c r="K221" s="245"/>
      <c r="L221" s="245"/>
      <c r="M221" s="245"/>
      <c r="N221" s="245"/>
      <c r="O221" s="245"/>
      <c r="P221" s="245"/>
      <c r="Q221" s="245"/>
      <c r="R221" s="245"/>
    </row>
    <row r="222" spans="1:18" ht="15.75" x14ac:dyDescent="0.25">
      <c r="A222" s="245" t="s">
        <v>1</v>
      </c>
      <c r="B222" s="245"/>
      <c r="C222" s="245"/>
      <c r="D222" s="245"/>
      <c r="E222" s="245"/>
      <c r="F222" s="245"/>
      <c r="G222" s="245"/>
      <c r="H222" s="245"/>
      <c r="I222" s="245"/>
      <c r="J222" s="245"/>
      <c r="K222" s="245"/>
      <c r="L222" s="245"/>
      <c r="M222" s="245"/>
      <c r="N222" s="245"/>
      <c r="O222" s="245"/>
      <c r="P222" s="245"/>
      <c r="Q222" s="245"/>
      <c r="R222" s="245"/>
    </row>
    <row r="223" spans="1:18" ht="15.75" x14ac:dyDescent="0.25">
      <c r="A223" s="246" t="s">
        <v>56</v>
      </c>
      <c r="B223" s="246"/>
      <c r="C223" s="246"/>
      <c r="D223" s="246"/>
      <c r="E223" s="246"/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  <c r="R223" s="246"/>
    </row>
    <row r="224" spans="1:18" ht="15.75" x14ac:dyDescent="0.25">
      <c r="A224" s="247" t="s">
        <v>409</v>
      </c>
      <c r="B224" s="247"/>
      <c r="C224" s="247"/>
      <c r="D224" s="247"/>
      <c r="E224" s="247"/>
      <c r="F224" s="247"/>
      <c r="G224" s="247"/>
      <c r="H224" s="247"/>
      <c r="I224" s="247"/>
      <c r="J224" s="247"/>
      <c r="K224" s="247"/>
      <c r="L224" s="247"/>
      <c r="M224" s="247"/>
      <c r="N224" s="247"/>
      <c r="O224" s="247"/>
      <c r="P224" s="247"/>
      <c r="Q224" s="247"/>
      <c r="R224" s="247"/>
    </row>
    <row r="225" spans="1:18" ht="15.75" x14ac:dyDescent="0.25">
      <c r="A225" s="247" t="s">
        <v>112</v>
      </c>
      <c r="B225" s="247"/>
      <c r="C225" s="247"/>
      <c r="D225" s="247"/>
      <c r="E225" s="247"/>
      <c r="F225" s="247"/>
      <c r="G225" s="247"/>
      <c r="H225" s="247"/>
      <c r="I225" s="247"/>
      <c r="J225" s="247"/>
      <c r="K225" s="247"/>
      <c r="L225" s="247"/>
      <c r="M225" s="247"/>
      <c r="N225" s="247"/>
      <c r="O225" s="247"/>
      <c r="P225" s="247"/>
      <c r="Q225" s="247"/>
      <c r="R225" s="247"/>
    </row>
    <row r="226" spans="1:18" ht="15.75" x14ac:dyDescent="0.25">
      <c r="A226" s="259" t="s">
        <v>2</v>
      </c>
      <c r="B226" s="259"/>
      <c r="C226" s="259"/>
      <c r="D226" s="259"/>
      <c r="E226" s="259"/>
      <c r="F226" s="259"/>
      <c r="G226" s="259"/>
      <c r="H226" s="259"/>
      <c r="I226" s="259"/>
      <c r="J226" s="259"/>
      <c r="K226" s="259"/>
      <c r="L226" s="259"/>
      <c r="M226" s="259"/>
      <c r="N226" s="259"/>
      <c r="O226" s="259"/>
      <c r="P226" s="92"/>
    </row>
    <row r="227" spans="1:18" ht="133.5" customHeight="1" x14ac:dyDescent="0.25">
      <c r="A227" s="24"/>
      <c r="B227" s="248" t="s">
        <v>124</v>
      </c>
      <c r="C227" s="260"/>
      <c r="D227" s="260"/>
      <c r="E227" s="260"/>
      <c r="F227" s="260"/>
      <c r="G227" s="260"/>
      <c r="H227" s="260"/>
      <c r="I227" s="260"/>
      <c r="J227" s="260"/>
      <c r="K227" s="260"/>
      <c r="L227" s="260"/>
      <c r="M227" s="260"/>
      <c r="N227" s="260"/>
      <c r="O227" s="260"/>
      <c r="P227" s="260"/>
      <c r="Q227" s="260"/>
      <c r="R227" s="260"/>
    </row>
    <row r="228" spans="1:18" ht="18.75" x14ac:dyDescent="0.3">
      <c r="A228" s="22"/>
      <c r="B228" s="237" t="s">
        <v>11</v>
      </c>
      <c r="C228" s="237"/>
      <c r="D228" s="237"/>
      <c r="E228" s="237"/>
      <c r="F228" s="237"/>
      <c r="G228" s="237"/>
      <c r="H228" s="237"/>
      <c r="I228" s="237"/>
      <c r="J228" s="237"/>
      <c r="K228" s="237"/>
      <c r="L228" s="238" t="s">
        <v>126</v>
      </c>
      <c r="M228" s="238"/>
      <c r="N228" s="238"/>
      <c r="O228" s="43" t="s">
        <v>12</v>
      </c>
      <c r="P228" s="238" t="s">
        <v>127</v>
      </c>
      <c r="Q228" s="238"/>
      <c r="R228" s="238"/>
    </row>
    <row r="229" spans="1:18" ht="18.75" x14ac:dyDescent="0.3">
      <c r="A229" s="22"/>
      <c r="B229" s="239" t="s">
        <v>20</v>
      </c>
      <c r="C229" s="239"/>
      <c r="D229" s="239"/>
      <c r="E229" s="239"/>
      <c r="F229" s="239"/>
      <c r="G229" s="239"/>
      <c r="H229" s="239"/>
      <c r="I229" s="242">
        <v>1</v>
      </c>
      <c r="J229" s="242"/>
      <c r="K229" s="44" t="s">
        <v>19</v>
      </c>
      <c r="L229" s="44"/>
      <c r="M229" s="243" t="s">
        <v>13</v>
      </c>
      <c r="N229" s="243"/>
      <c r="O229" s="243"/>
      <c r="P229" s="244" t="s">
        <v>104</v>
      </c>
      <c r="Q229" s="244"/>
      <c r="R229" s="244"/>
    </row>
    <row r="230" spans="1:18" ht="18.75" x14ac:dyDescent="0.3">
      <c r="A230" s="22"/>
      <c r="B230" s="237" t="s">
        <v>16</v>
      </c>
      <c r="C230" s="237"/>
      <c r="D230" s="238" t="s">
        <v>28</v>
      </c>
      <c r="E230" s="238"/>
      <c r="F230" s="238"/>
      <c r="G230" s="238"/>
      <c r="H230" s="238"/>
      <c r="I230" s="238"/>
      <c r="J230" s="238"/>
      <c r="K230" s="238"/>
      <c r="L230" s="238"/>
      <c r="M230" s="238"/>
      <c r="N230" s="238"/>
      <c r="O230" s="238"/>
      <c r="P230" s="238"/>
      <c r="Q230" s="238"/>
      <c r="R230" s="238"/>
    </row>
    <row r="231" spans="1:18" ht="18.75" x14ac:dyDescent="0.3">
      <c r="A231" s="22"/>
      <c r="B231" s="239" t="s">
        <v>15</v>
      </c>
      <c r="C231" s="239"/>
      <c r="D231" s="258"/>
      <c r="E231" s="258"/>
      <c r="F231" s="258"/>
      <c r="G231" s="258"/>
      <c r="H231" s="258"/>
      <c r="I231" s="258"/>
      <c r="J231" s="258"/>
      <c r="K231" s="258"/>
      <c r="L231" s="258"/>
      <c r="M231" s="258"/>
      <c r="N231" s="258"/>
      <c r="O231" s="258"/>
      <c r="P231" s="258"/>
      <c r="Q231" s="258"/>
      <c r="R231" s="258"/>
    </row>
    <row r="232" spans="1:18" ht="15.75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</row>
    <row r="233" spans="1:18" ht="15.75" x14ac:dyDescent="0.25">
      <c r="A233" s="36"/>
      <c r="B233" s="240" t="s">
        <v>22</v>
      </c>
      <c r="C233" s="240"/>
      <c r="D233" s="240"/>
      <c r="E233" s="240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1"/>
      <c r="R233" s="21">
        <v>12</v>
      </c>
    </row>
    <row r="234" spans="1:18" ht="15.75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</row>
    <row r="235" spans="1:18" ht="15.75" x14ac:dyDescent="0.25">
      <c r="A235" s="4"/>
      <c r="B235" s="4"/>
      <c r="C235" s="4"/>
      <c r="D235" s="234" t="s">
        <v>6</v>
      </c>
      <c r="E235" s="235"/>
      <c r="F235" s="235"/>
      <c r="G235" s="235"/>
      <c r="H235" s="235"/>
      <c r="I235" s="235"/>
      <c r="J235" s="235"/>
      <c r="K235" s="235"/>
      <c r="L235" s="235"/>
      <c r="M235" s="235"/>
      <c r="N235" s="236"/>
      <c r="O235" s="8"/>
      <c r="P235" s="240" t="s">
        <v>23</v>
      </c>
      <c r="Q235" s="241"/>
      <c r="R235" s="21">
        <f>IF($R$107=2,1,ROUNDDOWN(R233*0.4,0))</f>
        <v>4</v>
      </c>
    </row>
    <row r="236" spans="1:18" ht="153" customHeight="1" x14ac:dyDescent="0.25">
      <c r="A236" s="5"/>
      <c r="B236" s="91"/>
      <c r="C236" s="90" t="s">
        <v>410</v>
      </c>
      <c r="D236" s="40"/>
      <c r="E236" s="40" t="s">
        <v>40</v>
      </c>
      <c r="F236" s="78" t="s">
        <v>411</v>
      </c>
      <c r="G236" s="78" t="s">
        <v>412</v>
      </c>
      <c r="H236" s="78" t="s">
        <v>413</v>
      </c>
      <c r="I236" s="40" t="s">
        <v>414</v>
      </c>
      <c r="J236" s="45" t="s">
        <v>415</v>
      </c>
      <c r="K236" s="40"/>
      <c r="L236" s="40"/>
      <c r="M236" s="14"/>
      <c r="N236" s="15"/>
      <c r="O236" s="12"/>
      <c r="P236" s="12"/>
    </row>
    <row r="237" spans="1:18" x14ac:dyDescent="0.25">
      <c r="A237" s="5"/>
      <c r="B237" s="251"/>
      <c r="C237" s="251"/>
      <c r="D237" s="234" t="s">
        <v>7</v>
      </c>
      <c r="E237" s="235"/>
      <c r="F237" s="235"/>
      <c r="G237" s="235"/>
      <c r="H237" s="235"/>
      <c r="I237" s="235"/>
      <c r="J237" s="235"/>
      <c r="K237" s="235"/>
      <c r="L237" s="235"/>
      <c r="M237" s="235"/>
      <c r="N237" s="236"/>
      <c r="O237" s="13" t="s">
        <v>8</v>
      </c>
      <c r="P237" s="30"/>
    </row>
    <row r="238" spans="1:18" x14ac:dyDescent="0.25">
      <c r="A238" s="5"/>
      <c r="B238" s="252"/>
      <c r="C238" s="252"/>
      <c r="D238" s="11"/>
      <c r="E238" s="6">
        <v>1</v>
      </c>
      <c r="F238" s="6">
        <v>3</v>
      </c>
      <c r="G238" s="6">
        <v>3</v>
      </c>
      <c r="H238" s="6">
        <v>3</v>
      </c>
      <c r="I238" s="6">
        <v>3</v>
      </c>
      <c r="J238" s="6">
        <v>3</v>
      </c>
      <c r="K238" s="6"/>
      <c r="L238" s="6"/>
      <c r="M238" s="6"/>
      <c r="N238" s="6"/>
      <c r="O238" s="16">
        <f>SUM(D238:N238)</f>
        <v>16</v>
      </c>
      <c r="P238" s="29"/>
    </row>
    <row r="239" spans="1:18" ht="48" x14ac:dyDescent="0.25">
      <c r="A239" s="17"/>
      <c r="B239" s="20" t="s">
        <v>3</v>
      </c>
      <c r="C239" s="20" t="s">
        <v>4</v>
      </c>
      <c r="D239" s="253" t="s">
        <v>5</v>
      </c>
      <c r="E239" s="254"/>
      <c r="F239" s="254"/>
      <c r="G239" s="254"/>
      <c r="H239" s="254"/>
      <c r="I239" s="254"/>
      <c r="J239" s="254"/>
      <c r="K239" s="254"/>
      <c r="L239" s="254"/>
      <c r="M239" s="254"/>
      <c r="N239" s="255"/>
      <c r="O239" s="28" t="s">
        <v>17</v>
      </c>
      <c r="P239" s="28" t="s">
        <v>21</v>
      </c>
      <c r="Q239" s="28" t="s">
        <v>18</v>
      </c>
      <c r="R239" s="28" t="s">
        <v>10</v>
      </c>
    </row>
    <row r="240" spans="1:18" ht="18.75" x14ac:dyDescent="0.3">
      <c r="A240" s="7"/>
      <c r="B240" s="106">
        <v>1</v>
      </c>
      <c r="C240" s="64" t="s">
        <v>417</v>
      </c>
      <c r="D240" s="50"/>
      <c r="E240" s="161">
        <v>90</v>
      </c>
      <c r="F240" s="156">
        <v>90</v>
      </c>
      <c r="G240" s="156">
        <v>92</v>
      </c>
      <c r="H240" s="156">
        <v>90</v>
      </c>
      <c r="I240" s="156">
        <v>90</v>
      </c>
      <c r="J240" s="156">
        <v>92</v>
      </c>
      <c r="K240" s="50"/>
      <c r="L240" s="50"/>
      <c r="M240" s="50"/>
      <c r="N240" s="50"/>
      <c r="O240" s="51">
        <f t="shared" ref="O240" si="6">((D240*$D$238+E240*$E$238+F240*$F$238+G240*$G$238+H240*$H$238+I240*$I$238+J240*$J$238+K240*$K$238+$L$238*L240+$M$238*M240+$N$238*N240)/$O$238)*0.9</f>
        <v>81.674999999999997</v>
      </c>
      <c r="P240" s="51">
        <v>30</v>
      </c>
      <c r="Q240" s="52">
        <f>P240*0.1</f>
        <v>3</v>
      </c>
      <c r="R240" s="52">
        <f>O240+Q240</f>
        <v>84.674999999999997</v>
      </c>
    </row>
    <row r="241" spans="1:18" ht="18.75" x14ac:dyDescent="0.3">
      <c r="A241" s="7"/>
      <c r="B241" s="106">
        <v>2</v>
      </c>
      <c r="C241" s="64" t="s">
        <v>416</v>
      </c>
      <c r="D241" s="50"/>
      <c r="E241" s="161">
        <v>95</v>
      </c>
      <c r="F241" s="156">
        <v>92</v>
      </c>
      <c r="G241" s="156">
        <v>91</v>
      </c>
      <c r="H241" s="156">
        <v>92</v>
      </c>
      <c r="I241" s="156">
        <v>92</v>
      </c>
      <c r="J241" s="156">
        <v>92</v>
      </c>
      <c r="K241" s="50"/>
      <c r="L241" s="50"/>
      <c r="M241" s="50"/>
      <c r="N241" s="50"/>
      <c r="O241" s="51">
        <f>((D241*$D$238+E241*$E$238+F241*$F$238+G241*$G$238+H241*$H$238+I241*$I$238+J241*$J$238+K241*$K$238+$L$238*L241+$M$238*M241+$N$238*N241)/$O$238)*0.9</f>
        <v>82.8</v>
      </c>
      <c r="P241" s="51">
        <v>3</v>
      </c>
      <c r="Q241" s="52">
        <f t="shared" ref="Q241:Q250" si="7">P241*0.1</f>
        <v>0.30000000000000004</v>
      </c>
      <c r="R241" s="52">
        <f t="shared" ref="R241:R250" si="8">O241+Q241</f>
        <v>83.1</v>
      </c>
    </row>
    <row r="242" spans="1:18" ht="18.75" x14ac:dyDescent="0.3">
      <c r="A242" s="7"/>
      <c r="B242" s="49">
        <v>3</v>
      </c>
      <c r="C242" s="64" t="s">
        <v>419</v>
      </c>
      <c r="D242" s="50"/>
      <c r="E242" s="161">
        <v>90</v>
      </c>
      <c r="F242" s="156">
        <v>90</v>
      </c>
      <c r="G242" s="156">
        <v>90</v>
      </c>
      <c r="H242" s="156">
        <v>80</v>
      </c>
      <c r="I242" s="156">
        <v>90</v>
      </c>
      <c r="J242" s="156">
        <v>92</v>
      </c>
      <c r="K242" s="50"/>
      <c r="L242" s="50"/>
      <c r="M242" s="50"/>
      <c r="N242" s="50"/>
      <c r="O242" s="51">
        <f t="shared" ref="O241:O250" si="9">((D242*$D$238+E242*$E$238+F242*$F$238+G242*$G$238+H242*$H$238+I242*$I$238+J242*$J$238+K242*$K$238+$L$238*L242+$M$238*M242+$N$238*N242)/$O$238)*0.9</f>
        <v>79.650000000000006</v>
      </c>
      <c r="P242" s="51"/>
      <c r="Q242" s="52">
        <f t="shared" si="7"/>
        <v>0</v>
      </c>
      <c r="R242" s="52">
        <f t="shared" si="8"/>
        <v>79.650000000000006</v>
      </c>
    </row>
    <row r="243" spans="1:18" ht="19.5" thickBot="1" x14ac:dyDescent="0.35">
      <c r="A243" s="7"/>
      <c r="B243" s="109">
        <v>4</v>
      </c>
      <c r="C243" s="112" t="s">
        <v>418</v>
      </c>
      <c r="D243" s="102"/>
      <c r="E243" s="179">
        <v>87</v>
      </c>
      <c r="F243" s="166">
        <v>95</v>
      </c>
      <c r="G243" s="166">
        <v>92</v>
      </c>
      <c r="H243" s="166">
        <v>75</v>
      </c>
      <c r="I243" s="166">
        <v>90</v>
      </c>
      <c r="J243" s="166">
        <v>90</v>
      </c>
      <c r="K243" s="102"/>
      <c r="L243" s="102"/>
      <c r="M243" s="102"/>
      <c r="N243" s="102"/>
      <c r="O243" s="103">
        <f t="shared" si="9"/>
        <v>79.481250000000003</v>
      </c>
      <c r="P243" s="103"/>
      <c r="Q243" s="104">
        <f t="shared" si="7"/>
        <v>0</v>
      </c>
      <c r="R243" s="104">
        <f t="shared" si="8"/>
        <v>79.481250000000003</v>
      </c>
    </row>
    <row r="244" spans="1:18" ht="18.75" x14ac:dyDescent="0.3">
      <c r="A244" s="7"/>
      <c r="B244" s="53">
        <v>5</v>
      </c>
      <c r="C244" s="85" t="s">
        <v>420</v>
      </c>
      <c r="D244" s="55"/>
      <c r="E244" s="163">
        <v>90</v>
      </c>
      <c r="F244" s="164">
        <v>85</v>
      </c>
      <c r="G244" s="164">
        <v>90</v>
      </c>
      <c r="H244" s="164">
        <v>80</v>
      </c>
      <c r="I244" s="164">
        <v>88</v>
      </c>
      <c r="J244" s="164">
        <v>90</v>
      </c>
      <c r="K244" s="55"/>
      <c r="L244" s="55"/>
      <c r="M244" s="55"/>
      <c r="N244" s="55"/>
      <c r="O244" s="56">
        <f t="shared" si="9"/>
        <v>78.131250000000009</v>
      </c>
      <c r="P244" s="56"/>
      <c r="Q244" s="57">
        <f t="shared" si="7"/>
        <v>0</v>
      </c>
      <c r="R244" s="57">
        <f t="shared" si="8"/>
        <v>78.131250000000009</v>
      </c>
    </row>
    <row r="245" spans="1:18" ht="18.75" x14ac:dyDescent="0.3">
      <c r="A245" s="7"/>
      <c r="B245" s="49">
        <v>6</v>
      </c>
      <c r="C245" s="64" t="s">
        <v>421</v>
      </c>
      <c r="D245" s="50"/>
      <c r="E245" s="161">
        <v>80</v>
      </c>
      <c r="F245" s="156">
        <v>87</v>
      </c>
      <c r="G245" s="156">
        <v>85</v>
      </c>
      <c r="H245" s="156">
        <v>87</v>
      </c>
      <c r="I245" s="156">
        <v>87</v>
      </c>
      <c r="J245" s="156">
        <v>90</v>
      </c>
      <c r="K245" s="50"/>
      <c r="L245" s="50"/>
      <c r="M245" s="50"/>
      <c r="N245" s="50"/>
      <c r="O245" s="51">
        <f t="shared" si="9"/>
        <v>78.075000000000003</v>
      </c>
      <c r="P245" s="51"/>
      <c r="Q245" s="52">
        <f t="shared" si="7"/>
        <v>0</v>
      </c>
      <c r="R245" s="52">
        <f t="shared" si="8"/>
        <v>78.075000000000003</v>
      </c>
    </row>
    <row r="246" spans="1:18" ht="18.75" x14ac:dyDescent="0.3">
      <c r="A246" s="7"/>
      <c r="B246" s="49">
        <v>7</v>
      </c>
      <c r="C246" s="64" t="s">
        <v>424</v>
      </c>
      <c r="D246" s="50"/>
      <c r="E246" s="161">
        <v>85</v>
      </c>
      <c r="F246" s="156">
        <v>82</v>
      </c>
      <c r="G246" s="156">
        <v>82</v>
      </c>
      <c r="H246" s="156">
        <v>85</v>
      </c>
      <c r="I246" s="156">
        <v>85</v>
      </c>
      <c r="J246" s="156">
        <v>85</v>
      </c>
      <c r="K246" s="50"/>
      <c r="L246" s="50"/>
      <c r="M246" s="50"/>
      <c r="N246" s="50"/>
      <c r="O246" s="51">
        <f t="shared" si="9"/>
        <v>75.487499999999997</v>
      </c>
      <c r="P246" s="51"/>
      <c r="Q246" s="52">
        <f t="shared" si="7"/>
        <v>0</v>
      </c>
      <c r="R246" s="52">
        <f t="shared" si="8"/>
        <v>75.487499999999997</v>
      </c>
    </row>
    <row r="247" spans="1:18" ht="18.75" x14ac:dyDescent="0.3">
      <c r="A247" s="7"/>
      <c r="B247" s="49">
        <v>8</v>
      </c>
      <c r="C247" s="64" t="s">
        <v>423</v>
      </c>
      <c r="D247" s="50"/>
      <c r="E247" s="161">
        <v>90</v>
      </c>
      <c r="F247" s="156">
        <v>85</v>
      </c>
      <c r="G247" s="156">
        <v>82</v>
      </c>
      <c r="H247" s="156">
        <v>74</v>
      </c>
      <c r="I247" s="156">
        <v>85</v>
      </c>
      <c r="J247" s="156">
        <v>90</v>
      </c>
      <c r="K247" s="50"/>
      <c r="L247" s="50"/>
      <c r="M247" s="50"/>
      <c r="N247" s="50"/>
      <c r="O247" s="51">
        <f t="shared" si="9"/>
        <v>75.262500000000003</v>
      </c>
      <c r="P247" s="51"/>
      <c r="Q247" s="52">
        <f t="shared" si="7"/>
        <v>0</v>
      </c>
      <c r="R247" s="52">
        <f t="shared" si="8"/>
        <v>75.262500000000003</v>
      </c>
    </row>
    <row r="248" spans="1:18" ht="18.75" x14ac:dyDescent="0.3">
      <c r="A248" s="7"/>
      <c r="B248" s="49">
        <v>9</v>
      </c>
      <c r="C248" s="64" t="s">
        <v>422</v>
      </c>
      <c r="D248" s="50"/>
      <c r="E248" s="161">
        <v>95</v>
      </c>
      <c r="F248" s="156">
        <v>85</v>
      </c>
      <c r="G248" s="156">
        <v>82</v>
      </c>
      <c r="H248" s="156">
        <v>74</v>
      </c>
      <c r="I248" s="156">
        <v>85</v>
      </c>
      <c r="J248" s="156">
        <v>88</v>
      </c>
      <c r="K248" s="50"/>
      <c r="L248" s="50"/>
      <c r="M248" s="50"/>
      <c r="N248" s="50"/>
      <c r="O248" s="51">
        <f t="shared" si="9"/>
        <v>75.206249999999997</v>
      </c>
      <c r="P248" s="51"/>
      <c r="Q248" s="52">
        <f t="shared" si="7"/>
        <v>0</v>
      </c>
      <c r="R248" s="52">
        <f t="shared" si="8"/>
        <v>75.206249999999997</v>
      </c>
    </row>
    <row r="249" spans="1:18" ht="18.75" x14ac:dyDescent="0.3">
      <c r="A249" s="7"/>
      <c r="B249" s="49">
        <v>10</v>
      </c>
      <c r="C249" s="64" t="s">
        <v>425</v>
      </c>
      <c r="D249" s="50"/>
      <c r="E249" s="161">
        <v>80</v>
      </c>
      <c r="F249" s="156">
        <v>82</v>
      </c>
      <c r="G249" s="156">
        <v>82</v>
      </c>
      <c r="H249" s="156">
        <v>85</v>
      </c>
      <c r="I249" s="156">
        <v>85</v>
      </c>
      <c r="J249" s="156">
        <v>85</v>
      </c>
      <c r="K249" s="50"/>
      <c r="L249" s="50"/>
      <c r="M249" s="50"/>
      <c r="N249" s="50"/>
      <c r="O249" s="51">
        <f t="shared" si="9"/>
        <v>75.206249999999997</v>
      </c>
      <c r="P249" s="51"/>
      <c r="Q249" s="52">
        <f t="shared" si="7"/>
        <v>0</v>
      </c>
      <c r="R249" s="52">
        <f t="shared" si="8"/>
        <v>75.206249999999997</v>
      </c>
    </row>
    <row r="250" spans="1:18" ht="18.75" x14ac:dyDescent="0.3">
      <c r="A250" s="7"/>
      <c r="B250" s="49">
        <v>11</v>
      </c>
      <c r="C250" s="64" t="s">
        <v>426</v>
      </c>
      <c r="D250" s="50"/>
      <c r="E250" s="161">
        <v>80</v>
      </c>
      <c r="F250" s="156">
        <v>82</v>
      </c>
      <c r="G250" s="156">
        <v>82</v>
      </c>
      <c r="H250" s="156">
        <v>85</v>
      </c>
      <c r="I250" s="156">
        <v>82</v>
      </c>
      <c r="J250" s="156">
        <v>85</v>
      </c>
      <c r="K250" s="50"/>
      <c r="L250" s="50"/>
      <c r="M250" s="50"/>
      <c r="N250" s="50"/>
      <c r="O250" s="51">
        <f t="shared" si="9"/>
        <v>74.7</v>
      </c>
      <c r="P250" s="51"/>
      <c r="Q250" s="52">
        <f t="shared" si="7"/>
        <v>0</v>
      </c>
      <c r="R250" s="52">
        <f t="shared" si="8"/>
        <v>74.7</v>
      </c>
    </row>
    <row r="251" spans="1:18" ht="18.75" hidden="1" x14ac:dyDescent="0.3">
      <c r="A251" s="7"/>
      <c r="B251" s="67"/>
      <c r="C251" s="64"/>
      <c r="D251" s="50"/>
      <c r="E251" s="161"/>
      <c r="F251" s="156"/>
      <c r="G251" s="156"/>
      <c r="H251" s="156"/>
      <c r="I251" s="156"/>
      <c r="J251" s="156"/>
      <c r="K251" s="50"/>
      <c r="L251" s="50"/>
      <c r="M251" s="50"/>
      <c r="N251" s="50"/>
      <c r="O251" s="51"/>
      <c r="P251" s="51"/>
      <c r="Q251" s="52"/>
      <c r="R251" s="74"/>
    </row>
    <row r="252" spans="1:18" ht="15.75" x14ac:dyDescent="0.25">
      <c r="O252" s="33"/>
      <c r="P252" s="35"/>
      <c r="Q252" s="32"/>
      <c r="R252" s="31"/>
    </row>
    <row r="253" spans="1:18" ht="15.75" x14ac:dyDescent="0.25">
      <c r="O253" s="33"/>
      <c r="P253" s="35"/>
      <c r="Q253" s="32"/>
      <c r="R253" s="31"/>
    </row>
    <row r="254" spans="1:18" ht="15.75" x14ac:dyDescent="0.25">
      <c r="A254" s="256" t="s">
        <v>156</v>
      </c>
      <c r="B254" s="256"/>
      <c r="C254" s="256"/>
      <c r="D254" s="256"/>
      <c r="E254" s="256"/>
      <c r="F254" s="256"/>
      <c r="G254" s="256"/>
      <c r="H254" s="256"/>
      <c r="I254" s="256"/>
      <c r="J254" s="256"/>
      <c r="K254" s="256"/>
      <c r="L254" s="256"/>
      <c r="M254" s="256"/>
      <c r="N254" s="256"/>
      <c r="O254" s="256"/>
      <c r="P254" s="256"/>
      <c r="Q254" s="256"/>
      <c r="R254" s="256"/>
    </row>
    <row r="255" spans="1:18" ht="15.75" x14ac:dyDescent="0.25">
      <c r="A255" s="148"/>
      <c r="B255" s="148"/>
      <c r="C255" s="148"/>
      <c r="D255" s="148"/>
      <c r="E255" s="148"/>
      <c r="F255" s="149"/>
      <c r="G255" s="149"/>
      <c r="H255" s="149"/>
      <c r="I255" s="149"/>
      <c r="J255" s="149"/>
      <c r="K255" s="149"/>
      <c r="L255" s="149"/>
      <c r="M255" s="149"/>
      <c r="N255" s="149"/>
      <c r="O255" s="149"/>
      <c r="P255" s="149"/>
      <c r="Q255" s="149"/>
      <c r="R255" s="149"/>
    </row>
    <row r="256" spans="1:18" ht="15.75" x14ac:dyDescent="0.25">
      <c r="A256" s="148" t="s">
        <v>9</v>
      </c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</row>
    <row r="257" spans="1:18" ht="15.75" x14ac:dyDescent="0.25">
      <c r="A257" s="182" t="s">
        <v>108</v>
      </c>
      <c r="B257" s="182"/>
      <c r="C257" s="182"/>
      <c r="D257" s="182"/>
      <c r="E257" s="182"/>
      <c r="F257" s="182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</row>
    <row r="258" spans="1:18" ht="15.75" x14ac:dyDescent="0.25">
      <c r="A258" s="182"/>
      <c r="B258" s="182"/>
      <c r="C258" s="182"/>
      <c r="D258" s="182"/>
      <c r="E258" s="182"/>
      <c r="F258" s="182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</row>
    <row r="259" spans="1:18" ht="15.75" x14ac:dyDescent="0.25">
      <c r="A259" s="182" t="s">
        <v>109</v>
      </c>
      <c r="B259" s="182"/>
      <c r="C259" s="182"/>
      <c r="D259" s="182"/>
      <c r="E259" s="182"/>
      <c r="F259" s="182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</row>
    <row r="260" spans="1:18" ht="15.75" x14ac:dyDescent="0.25">
      <c r="A260" s="183"/>
      <c r="B260" s="183"/>
      <c r="C260" s="183"/>
      <c r="D260" s="183"/>
      <c r="E260" s="183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</row>
    <row r="261" spans="1:18" ht="15.75" x14ac:dyDescent="0.25">
      <c r="A261" s="183" t="s">
        <v>125</v>
      </c>
      <c r="B261" s="183"/>
      <c r="C261" s="183"/>
      <c r="D261" s="183"/>
      <c r="E261" s="183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</row>
    <row r="276" spans="1:18" s="1" customFormat="1" ht="15.75" x14ac:dyDescent="0.25">
      <c r="A276" s="245" t="s">
        <v>0</v>
      </c>
      <c r="B276" s="245"/>
      <c r="C276" s="245"/>
      <c r="D276" s="245"/>
      <c r="E276" s="245"/>
      <c r="F276" s="245"/>
      <c r="G276" s="245"/>
      <c r="H276" s="245"/>
      <c r="I276" s="245"/>
      <c r="J276" s="245"/>
      <c r="K276" s="245"/>
      <c r="L276" s="245"/>
      <c r="M276" s="245"/>
      <c r="N276" s="245"/>
      <c r="O276" s="245"/>
      <c r="P276" s="245"/>
      <c r="Q276" s="245"/>
      <c r="R276" s="245"/>
    </row>
    <row r="277" spans="1:18" s="1" customFormat="1" ht="15.75" x14ac:dyDescent="0.25">
      <c r="A277" s="245" t="s">
        <v>1</v>
      </c>
      <c r="B277" s="245"/>
      <c r="C277" s="245"/>
      <c r="D277" s="245"/>
      <c r="E277" s="245"/>
      <c r="F277" s="245"/>
      <c r="G277" s="245"/>
      <c r="H277" s="245"/>
      <c r="I277" s="245"/>
      <c r="J277" s="245"/>
      <c r="K277" s="245"/>
      <c r="L277" s="245"/>
      <c r="M277" s="245"/>
      <c r="N277" s="245"/>
      <c r="O277" s="245"/>
      <c r="P277" s="245"/>
      <c r="Q277" s="245"/>
      <c r="R277" s="245"/>
    </row>
    <row r="278" spans="1:18" s="1" customFormat="1" ht="15.75" x14ac:dyDescent="0.25">
      <c r="A278" s="246" t="s">
        <v>56</v>
      </c>
      <c r="B278" s="246"/>
      <c r="C278" s="246"/>
      <c r="D278" s="246"/>
      <c r="E278" s="246"/>
      <c r="F278" s="246"/>
      <c r="G278" s="246"/>
      <c r="H278" s="246"/>
      <c r="I278" s="246"/>
      <c r="J278" s="246"/>
      <c r="K278" s="246"/>
      <c r="L278" s="246"/>
      <c r="M278" s="246"/>
      <c r="N278" s="246"/>
      <c r="O278" s="246"/>
      <c r="P278" s="246"/>
      <c r="Q278" s="246"/>
      <c r="R278" s="246"/>
    </row>
    <row r="279" spans="1:18" s="1" customFormat="1" ht="15.75" x14ac:dyDescent="0.25">
      <c r="A279" s="247" t="s">
        <v>427</v>
      </c>
      <c r="B279" s="247"/>
      <c r="C279" s="247"/>
      <c r="D279" s="247"/>
      <c r="E279" s="247"/>
      <c r="F279" s="247"/>
      <c r="G279" s="247"/>
      <c r="H279" s="247"/>
      <c r="I279" s="247"/>
      <c r="J279" s="247"/>
      <c r="K279" s="247"/>
      <c r="L279" s="247"/>
      <c r="M279" s="247"/>
      <c r="N279" s="247"/>
      <c r="O279" s="247"/>
      <c r="P279" s="247"/>
      <c r="Q279" s="247"/>
      <c r="R279" s="247"/>
    </row>
    <row r="280" spans="1:18" s="1" customFormat="1" ht="15.75" x14ac:dyDescent="0.25">
      <c r="A280" s="247" t="s">
        <v>112</v>
      </c>
      <c r="B280" s="247"/>
      <c r="C280" s="247"/>
      <c r="D280" s="247"/>
      <c r="E280" s="247"/>
      <c r="F280" s="247"/>
      <c r="G280" s="247"/>
      <c r="H280" s="247"/>
      <c r="I280" s="247"/>
      <c r="J280" s="247"/>
      <c r="K280" s="247"/>
      <c r="L280" s="247"/>
      <c r="M280" s="247"/>
      <c r="N280" s="247"/>
      <c r="O280" s="247"/>
      <c r="P280" s="247"/>
      <c r="Q280" s="247"/>
      <c r="R280" s="247"/>
    </row>
    <row r="281" spans="1:18" s="1" customFormat="1" ht="15.75" x14ac:dyDescent="0.25">
      <c r="A281" s="259" t="s">
        <v>2</v>
      </c>
      <c r="B281" s="259"/>
      <c r="C281" s="259"/>
      <c r="D281" s="259"/>
      <c r="E281" s="259"/>
      <c r="F281" s="259"/>
      <c r="G281" s="259"/>
      <c r="H281" s="259"/>
      <c r="I281" s="259"/>
      <c r="J281" s="259"/>
      <c r="K281" s="259"/>
      <c r="L281" s="259"/>
      <c r="M281" s="259"/>
      <c r="N281" s="259"/>
      <c r="O281" s="259"/>
      <c r="P281" s="61"/>
    </row>
    <row r="282" spans="1:18" s="1" customFormat="1" ht="132" customHeight="1" x14ac:dyDescent="0.25">
      <c r="A282" s="24"/>
      <c r="B282" s="248" t="s">
        <v>124</v>
      </c>
      <c r="C282" s="260"/>
      <c r="D282" s="260"/>
      <c r="E282" s="260"/>
      <c r="F282" s="260"/>
      <c r="G282" s="260"/>
      <c r="H282" s="260"/>
      <c r="I282" s="260"/>
      <c r="J282" s="260"/>
      <c r="K282" s="260"/>
      <c r="L282" s="260"/>
      <c r="M282" s="260"/>
      <c r="N282" s="260"/>
      <c r="O282" s="260"/>
      <c r="P282" s="260"/>
      <c r="Q282" s="260"/>
      <c r="R282" s="260"/>
    </row>
    <row r="283" spans="1:18" s="1" customFormat="1" ht="18.75" x14ac:dyDescent="0.3">
      <c r="A283" s="22"/>
      <c r="B283" s="237" t="s">
        <v>11</v>
      </c>
      <c r="C283" s="237"/>
      <c r="D283" s="237"/>
      <c r="E283" s="237"/>
      <c r="F283" s="237"/>
      <c r="G283" s="237"/>
      <c r="H283" s="237"/>
      <c r="I283" s="237"/>
      <c r="J283" s="237"/>
      <c r="K283" s="237"/>
      <c r="L283" s="238" t="s">
        <v>110</v>
      </c>
      <c r="M283" s="238"/>
      <c r="N283" s="238"/>
      <c r="O283" s="43" t="s">
        <v>12</v>
      </c>
      <c r="P283" s="238" t="s">
        <v>51</v>
      </c>
      <c r="Q283" s="238"/>
      <c r="R283" s="238"/>
    </row>
    <row r="284" spans="1:18" s="1" customFormat="1" ht="18.75" x14ac:dyDescent="0.3">
      <c r="A284" s="22"/>
      <c r="B284" s="239" t="s">
        <v>20</v>
      </c>
      <c r="C284" s="239"/>
      <c r="D284" s="239"/>
      <c r="E284" s="239"/>
      <c r="F284" s="239"/>
      <c r="G284" s="239"/>
      <c r="H284" s="239"/>
      <c r="I284" s="242">
        <v>1</v>
      </c>
      <c r="J284" s="242"/>
      <c r="K284" s="44" t="s">
        <v>19</v>
      </c>
      <c r="L284" s="44"/>
      <c r="M284" s="243" t="s">
        <v>13</v>
      </c>
      <c r="N284" s="243"/>
      <c r="O284" s="243"/>
      <c r="P284" s="244" t="s">
        <v>104</v>
      </c>
      <c r="Q284" s="244"/>
      <c r="R284" s="244"/>
    </row>
    <row r="285" spans="1:18" s="1" customFormat="1" ht="18.75" x14ac:dyDescent="0.3">
      <c r="A285" s="22"/>
      <c r="B285" s="237" t="s">
        <v>16</v>
      </c>
      <c r="C285" s="237"/>
      <c r="D285" s="238" t="s">
        <v>27</v>
      </c>
      <c r="E285" s="238"/>
      <c r="F285" s="238"/>
      <c r="G285" s="238"/>
      <c r="H285" s="238"/>
      <c r="I285" s="238"/>
      <c r="J285" s="238"/>
      <c r="K285" s="238"/>
      <c r="L285" s="238"/>
      <c r="M285" s="238"/>
      <c r="N285" s="238"/>
      <c r="O285" s="238"/>
      <c r="P285" s="238"/>
      <c r="Q285" s="238"/>
      <c r="R285" s="238"/>
    </row>
    <row r="286" spans="1:18" s="1" customFormat="1" ht="18.75" x14ac:dyDescent="0.3">
      <c r="A286" s="22"/>
      <c r="B286" s="239" t="s">
        <v>15</v>
      </c>
      <c r="C286" s="239"/>
      <c r="D286" s="258" t="s">
        <v>90</v>
      </c>
      <c r="E286" s="258"/>
      <c r="F286" s="258"/>
      <c r="G286" s="258"/>
      <c r="H286" s="258"/>
      <c r="I286" s="258"/>
      <c r="J286" s="258"/>
      <c r="K286" s="258"/>
      <c r="L286" s="258"/>
      <c r="M286" s="258"/>
      <c r="N286" s="258"/>
      <c r="O286" s="258"/>
      <c r="P286" s="258"/>
      <c r="Q286" s="258"/>
      <c r="R286" s="258"/>
    </row>
    <row r="287" spans="1:18" s="1" customFormat="1" ht="15.75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</row>
    <row r="288" spans="1:18" s="1" customFormat="1" ht="15.75" x14ac:dyDescent="0.25">
      <c r="A288" s="36"/>
      <c r="B288" s="240" t="s">
        <v>22</v>
      </c>
      <c r="C288" s="240"/>
      <c r="D288" s="240"/>
      <c r="E288" s="240"/>
      <c r="F288" s="240"/>
      <c r="G288" s="240"/>
      <c r="H288" s="240"/>
      <c r="I288" s="240"/>
      <c r="J288" s="240"/>
      <c r="K288" s="240"/>
      <c r="L288" s="240"/>
      <c r="M288" s="240"/>
      <c r="N288" s="240"/>
      <c r="O288" s="240"/>
      <c r="P288" s="240"/>
      <c r="Q288" s="241"/>
      <c r="R288" s="21">
        <v>11</v>
      </c>
    </row>
    <row r="289" spans="1:18" s="1" customFormat="1" ht="15.75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</row>
    <row r="290" spans="1:18" s="1" customFormat="1" ht="15.75" x14ac:dyDescent="0.25">
      <c r="A290" s="4"/>
      <c r="B290" s="4"/>
      <c r="C290" s="4"/>
      <c r="D290" s="234" t="s">
        <v>6</v>
      </c>
      <c r="E290" s="235"/>
      <c r="F290" s="235"/>
      <c r="G290" s="235"/>
      <c r="H290" s="235"/>
      <c r="I290" s="235"/>
      <c r="J290" s="235"/>
      <c r="K290" s="235"/>
      <c r="L290" s="235"/>
      <c r="M290" s="235"/>
      <c r="N290" s="236"/>
      <c r="O290" s="8"/>
      <c r="P290" s="240" t="s">
        <v>23</v>
      </c>
      <c r="Q290" s="241"/>
      <c r="R290" s="21">
        <f>IF($R$288=2,1,ROUNDDOWN(R288*0.4,0))</f>
        <v>4</v>
      </c>
    </row>
    <row r="291" spans="1:18" s="1" customFormat="1" ht="152.25" customHeight="1" x14ac:dyDescent="0.25">
      <c r="A291" s="5"/>
      <c r="B291" s="59"/>
      <c r="C291" s="60" t="s">
        <v>428</v>
      </c>
      <c r="D291" s="40" t="s">
        <v>429</v>
      </c>
      <c r="E291" s="40" t="s">
        <v>40</v>
      </c>
      <c r="F291" s="78" t="s">
        <v>105</v>
      </c>
      <c r="G291" s="78" t="s">
        <v>430</v>
      </c>
      <c r="H291" s="78" t="s">
        <v>431</v>
      </c>
      <c r="I291" s="40" t="s">
        <v>432</v>
      </c>
      <c r="J291" s="40"/>
      <c r="K291" s="40"/>
      <c r="L291" s="40"/>
      <c r="M291" s="14"/>
      <c r="N291" s="15"/>
      <c r="O291" s="12"/>
      <c r="P291" s="12"/>
    </row>
    <row r="292" spans="1:18" s="1" customFormat="1" x14ac:dyDescent="0.25">
      <c r="A292" s="5"/>
      <c r="B292" s="251"/>
      <c r="C292" s="251"/>
      <c r="D292" s="234" t="s">
        <v>7</v>
      </c>
      <c r="E292" s="235"/>
      <c r="F292" s="235"/>
      <c r="G292" s="235"/>
      <c r="H292" s="235"/>
      <c r="I292" s="235"/>
      <c r="J292" s="235"/>
      <c r="K292" s="235"/>
      <c r="L292" s="235"/>
      <c r="M292" s="235"/>
      <c r="N292" s="236"/>
      <c r="O292" s="13" t="s">
        <v>8</v>
      </c>
      <c r="P292" s="30"/>
    </row>
    <row r="293" spans="1:18" s="1" customFormat="1" x14ac:dyDescent="0.25">
      <c r="A293" s="5"/>
      <c r="B293" s="252"/>
      <c r="C293" s="252"/>
      <c r="D293" s="11">
        <v>1</v>
      </c>
      <c r="E293" s="6">
        <v>1</v>
      </c>
      <c r="F293" s="6">
        <v>3</v>
      </c>
      <c r="G293" s="6">
        <v>3</v>
      </c>
      <c r="H293" s="6">
        <v>3</v>
      </c>
      <c r="I293" s="6">
        <v>3</v>
      </c>
      <c r="J293" s="6"/>
      <c r="K293" s="6"/>
      <c r="L293" s="6"/>
      <c r="M293" s="6"/>
      <c r="N293" s="6"/>
      <c r="O293" s="16">
        <f>SUM(D$293:N$293)</f>
        <v>14</v>
      </c>
      <c r="P293" s="29"/>
    </row>
    <row r="294" spans="1:18" s="1" customFormat="1" ht="48" x14ac:dyDescent="0.25">
      <c r="A294" s="17"/>
      <c r="B294" s="62" t="s">
        <v>3</v>
      </c>
      <c r="C294" s="62" t="s">
        <v>4</v>
      </c>
      <c r="D294" s="267" t="s">
        <v>5</v>
      </c>
      <c r="E294" s="267"/>
      <c r="F294" s="267"/>
      <c r="G294" s="267"/>
      <c r="H294" s="267"/>
      <c r="I294" s="267"/>
      <c r="J294" s="267"/>
      <c r="K294" s="267"/>
      <c r="L294" s="267"/>
      <c r="M294" s="267"/>
      <c r="N294" s="267"/>
      <c r="O294" s="48" t="s">
        <v>17</v>
      </c>
      <c r="P294" s="48" t="s">
        <v>21</v>
      </c>
      <c r="Q294" s="48" t="s">
        <v>18</v>
      </c>
      <c r="R294" s="48" t="s">
        <v>10</v>
      </c>
    </row>
    <row r="295" spans="1:18" s="1" customFormat="1" ht="18.75" x14ac:dyDescent="0.3">
      <c r="B295" s="106">
        <v>1</v>
      </c>
      <c r="C295" s="71" t="s">
        <v>433</v>
      </c>
      <c r="D295" s="156">
        <v>90</v>
      </c>
      <c r="E295" s="155">
        <v>95</v>
      </c>
      <c r="F295" s="155">
        <v>90</v>
      </c>
      <c r="G295" s="156">
        <v>90</v>
      </c>
      <c r="H295" s="155">
        <v>90</v>
      </c>
      <c r="I295" s="155">
        <v>90</v>
      </c>
      <c r="J295" s="72"/>
      <c r="K295" s="72"/>
      <c r="L295" s="64"/>
      <c r="M295" s="64"/>
      <c r="N295" s="64"/>
      <c r="O295" s="51">
        <f>((D295*$D$293+E295*$E$293+F295*$F$293+G295*$G$293+H295*$H$293+I295*$I$293+J295*$J$293+K295*$K$293+$L$293*L295+$M$293*M295+$N$293*N295)/$O$293)*0.9</f>
        <v>81.321428571428584</v>
      </c>
      <c r="P295" s="51"/>
      <c r="Q295" s="52">
        <f>P295*0.1</f>
        <v>0</v>
      </c>
      <c r="R295" s="52">
        <f>O295+Q295</f>
        <v>81.321428571428584</v>
      </c>
    </row>
    <row r="296" spans="1:18" s="1" customFormat="1" ht="18.75" x14ac:dyDescent="0.3">
      <c r="B296" s="49">
        <v>2</v>
      </c>
      <c r="C296" s="71" t="s">
        <v>434</v>
      </c>
      <c r="D296" s="156">
        <v>90</v>
      </c>
      <c r="E296" s="150">
        <v>90</v>
      </c>
      <c r="F296" s="155">
        <v>84</v>
      </c>
      <c r="G296" s="156">
        <v>85</v>
      </c>
      <c r="H296" s="155">
        <v>90</v>
      </c>
      <c r="I296" s="155">
        <v>90</v>
      </c>
      <c r="J296" s="72"/>
      <c r="K296" s="72"/>
      <c r="L296" s="64"/>
      <c r="M296" s="64"/>
      <c r="N296" s="64"/>
      <c r="O296" s="51">
        <f t="shared" ref="O296:O305" si="10">((D296*$D$293+E296*$E$293+F296*$F$293+G296*$G$293+H296*$H$293+I296*$I$293+J296*$J$293+K296*$K$293+$L$293*L296+$M$293*M296+$N$293*N296)/$O$293)*0.9</f>
        <v>78.878571428571433</v>
      </c>
      <c r="P296" s="51"/>
      <c r="Q296" s="52">
        <f t="shared" ref="Q296:Q305" si="11">P296*0.1</f>
        <v>0</v>
      </c>
      <c r="R296" s="52">
        <f t="shared" ref="R296:R305" si="12">O296+Q296</f>
        <v>78.878571428571433</v>
      </c>
    </row>
    <row r="297" spans="1:18" s="1" customFormat="1" ht="18.75" x14ac:dyDescent="0.3">
      <c r="B297" s="49">
        <v>3</v>
      </c>
      <c r="C297" s="71" t="s">
        <v>435</v>
      </c>
      <c r="D297" s="156">
        <v>90</v>
      </c>
      <c r="E297" s="161">
        <v>88</v>
      </c>
      <c r="F297" s="161">
        <v>83</v>
      </c>
      <c r="G297" s="156">
        <v>82</v>
      </c>
      <c r="H297" s="161">
        <v>90</v>
      </c>
      <c r="I297" s="161">
        <v>90</v>
      </c>
      <c r="J297" s="72"/>
      <c r="K297" s="72"/>
      <c r="L297" s="64"/>
      <c r="M297" s="64"/>
      <c r="N297" s="64"/>
      <c r="O297" s="51">
        <f t="shared" si="10"/>
        <v>77.978571428571428</v>
      </c>
      <c r="P297" s="51"/>
      <c r="Q297" s="52">
        <f t="shared" si="11"/>
        <v>0</v>
      </c>
      <c r="R297" s="52">
        <f t="shared" si="12"/>
        <v>77.978571428571428</v>
      </c>
    </row>
    <row r="298" spans="1:18" s="1" customFormat="1" ht="19.5" thickBot="1" x14ac:dyDescent="0.35">
      <c r="B298" s="109">
        <v>4</v>
      </c>
      <c r="C298" s="101" t="s">
        <v>436</v>
      </c>
      <c r="D298" s="166">
        <v>85</v>
      </c>
      <c r="E298" s="165">
        <v>85</v>
      </c>
      <c r="F298" s="165">
        <v>80</v>
      </c>
      <c r="G298" s="166">
        <v>80</v>
      </c>
      <c r="H298" s="165">
        <v>90</v>
      </c>
      <c r="I298" s="165">
        <v>92</v>
      </c>
      <c r="J298" s="117"/>
      <c r="K298" s="117"/>
      <c r="L298" s="112"/>
      <c r="M298" s="112"/>
      <c r="N298" s="112"/>
      <c r="O298" s="103">
        <f t="shared" si="10"/>
        <v>76.885714285714286</v>
      </c>
      <c r="P298" s="103"/>
      <c r="Q298" s="104">
        <f t="shared" si="11"/>
        <v>0</v>
      </c>
      <c r="R298" s="104">
        <f t="shared" si="12"/>
        <v>76.885714285714286</v>
      </c>
    </row>
    <row r="299" spans="1:18" s="1" customFormat="1" ht="18.75" x14ac:dyDescent="0.3">
      <c r="B299" s="53">
        <v>5</v>
      </c>
      <c r="C299" s="86" t="s">
        <v>437</v>
      </c>
      <c r="D299" s="164">
        <v>90</v>
      </c>
      <c r="E299" s="163">
        <v>90</v>
      </c>
      <c r="F299" s="163">
        <v>84</v>
      </c>
      <c r="G299" s="164">
        <v>84</v>
      </c>
      <c r="H299" s="163">
        <v>74</v>
      </c>
      <c r="I299" s="163">
        <v>74</v>
      </c>
      <c r="J299" s="127"/>
      <c r="K299" s="127"/>
      <c r="L299" s="85"/>
      <c r="M299" s="85"/>
      <c r="N299" s="85"/>
      <c r="O299" s="56">
        <f t="shared" si="10"/>
        <v>72.51428571428572</v>
      </c>
      <c r="P299" s="56"/>
      <c r="Q299" s="57">
        <f t="shared" si="11"/>
        <v>0</v>
      </c>
      <c r="R299" s="57">
        <f t="shared" si="12"/>
        <v>72.51428571428572</v>
      </c>
    </row>
    <row r="300" spans="1:18" s="1" customFormat="1" ht="18.75" x14ac:dyDescent="0.3">
      <c r="B300" s="49">
        <v>6</v>
      </c>
      <c r="C300" s="71" t="s">
        <v>438</v>
      </c>
      <c r="D300" s="156">
        <v>80</v>
      </c>
      <c r="E300" s="155">
        <v>84</v>
      </c>
      <c r="F300" s="155">
        <v>80</v>
      </c>
      <c r="G300" s="156">
        <v>78</v>
      </c>
      <c r="H300" s="155">
        <v>80</v>
      </c>
      <c r="I300" s="155">
        <v>82</v>
      </c>
      <c r="J300" s="72"/>
      <c r="K300" s="72"/>
      <c r="L300" s="64"/>
      <c r="M300" s="64"/>
      <c r="N300" s="64"/>
      <c r="O300" s="51">
        <f t="shared" si="10"/>
        <v>72.257142857142867</v>
      </c>
      <c r="P300" s="51"/>
      <c r="Q300" s="52">
        <f t="shared" si="11"/>
        <v>0</v>
      </c>
      <c r="R300" s="52">
        <f t="shared" si="12"/>
        <v>72.257142857142867</v>
      </c>
    </row>
    <row r="301" spans="1:18" s="1" customFormat="1" ht="18.75" x14ac:dyDescent="0.3">
      <c r="B301" s="49">
        <v>7</v>
      </c>
      <c r="C301" s="71" t="s">
        <v>440</v>
      </c>
      <c r="D301" s="156">
        <v>74</v>
      </c>
      <c r="E301" s="155">
        <v>75</v>
      </c>
      <c r="F301" s="155">
        <v>74</v>
      </c>
      <c r="G301" s="156">
        <v>80</v>
      </c>
      <c r="H301" s="155">
        <v>82</v>
      </c>
      <c r="I301" s="155">
        <v>80</v>
      </c>
      <c r="J301" s="72"/>
      <c r="K301" s="72"/>
      <c r="L301" s="64"/>
      <c r="M301" s="64"/>
      <c r="N301" s="64"/>
      <c r="O301" s="51">
        <f t="shared" si="10"/>
        <v>70.521428571428572</v>
      </c>
      <c r="P301" s="51">
        <v>3</v>
      </c>
      <c r="Q301" s="52">
        <f t="shared" si="11"/>
        <v>0.30000000000000004</v>
      </c>
      <c r="R301" s="52">
        <f t="shared" si="12"/>
        <v>70.821428571428569</v>
      </c>
    </row>
    <row r="302" spans="1:18" s="1" customFormat="1" ht="18.75" x14ac:dyDescent="0.3">
      <c r="B302" s="49">
        <v>8</v>
      </c>
      <c r="C302" s="71" t="s">
        <v>439</v>
      </c>
      <c r="D302" s="156">
        <v>80</v>
      </c>
      <c r="E302" s="161">
        <v>84</v>
      </c>
      <c r="F302" s="161">
        <v>80</v>
      </c>
      <c r="G302" s="156">
        <v>80</v>
      </c>
      <c r="H302" s="161">
        <v>75</v>
      </c>
      <c r="I302" s="161">
        <v>74</v>
      </c>
      <c r="J302" s="72"/>
      <c r="K302" s="72"/>
      <c r="L302" s="64"/>
      <c r="M302" s="64"/>
      <c r="N302" s="64"/>
      <c r="O302" s="51">
        <f t="shared" si="10"/>
        <v>70.135714285714286</v>
      </c>
      <c r="P302" s="51"/>
      <c r="Q302" s="52">
        <f t="shared" si="11"/>
        <v>0</v>
      </c>
      <c r="R302" s="52">
        <f t="shared" si="12"/>
        <v>70.135714285714286</v>
      </c>
    </row>
    <row r="303" spans="1:18" s="1" customFormat="1" ht="18.75" x14ac:dyDescent="0.3">
      <c r="B303" s="49">
        <v>9</v>
      </c>
      <c r="C303" s="71" t="s">
        <v>441</v>
      </c>
      <c r="D303" s="156">
        <v>78</v>
      </c>
      <c r="E303" s="155">
        <v>78</v>
      </c>
      <c r="F303" s="155">
        <v>78</v>
      </c>
      <c r="G303" s="156">
        <v>77</v>
      </c>
      <c r="H303" s="155">
        <v>75</v>
      </c>
      <c r="I303" s="155">
        <v>77</v>
      </c>
      <c r="J303" s="72"/>
      <c r="K303" s="72"/>
      <c r="L303" s="64"/>
      <c r="M303" s="64"/>
      <c r="N303" s="64"/>
      <c r="O303" s="51">
        <f t="shared" si="10"/>
        <v>69.235714285714295</v>
      </c>
      <c r="P303" s="51"/>
      <c r="Q303" s="52">
        <f t="shared" si="11"/>
        <v>0</v>
      </c>
      <c r="R303" s="52">
        <f t="shared" si="12"/>
        <v>69.235714285714295</v>
      </c>
    </row>
    <row r="304" spans="1:18" s="1" customFormat="1" ht="18.75" x14ac:dyDescent="0.3">
      <c r="B304" s="49">
        <v>10</v>
      </c>
      <c r="C304" s="71" t="s">
        <v>442</v>
      </c>
      <c r="D304" s="156">
        <v>74</v>
      </c>
      <c r="E304" s="155">
        <v>74</v>
      </c>
      <c r="F304" s="155">
        <v>74</v>
      </c>
      <c r="G304" s="156">
        <v>74</v>
      </c>
      <c r="H304" s="155">
        <v>78</v>
      </c>
      <c r="I304" s="155">
        <v>75</v>
      </c>
      <c r="J304" s="72"/>
      <c r="K304" s="72"/>
      <c r="L304" s="64"/>
      <c r="M304" s="64"/>
      <c r="N304" s="64"/>
      <c r="O304" s="51">
        <f t="shared" si="10"/>
        <v>67.564285714285717</v>
      </c>
      <c r="P304" s="51"/>
      <c r="Q304" s="52">
        <f t="shared" si="11"/>
        <v>0</v>
      </c>
      <c r="R304" s="52">
        <f t="shared" si="12"/>
        <v>67.564285714285717</v>
      </c>
    </row>
    <row r="305" spans="1:18" s="1" customFormat="1" ht="18.75" x14ac:dyDescent="0.3">
      <c r="B305" s="49">
        <v>11</v>
      </c>
      <c r="C305" s="71" t="s">
        <v>443</v>
      </c>
      <c r="D305" s="156">
        <v>60</v>
      </c>
      <c r="E305" s="155">
        <v>74</v>
      </c>
      <c r="F305" s="155">
        <v>70</v>
      </c>
      <c r="G305" s="156">
        <v>60</v>
      </c>
      <c r="H305" s="155">
        <v>65</v>
      </c>
      <c r="I305" s="155">
        <v>70</v>
      </c>
      <c r="J305" s="72"/>
      <c r="K305" s="72"/>
      <c r="L305" s="64"/>
      <c r="M305" s="64"/>
      <c r="N305" s="64"/>
      <c r="O305" s="51">
        <f t="shared" si="10"/>
        <v>59.721428571428575</v>
      </c>
      <c r="P305" s="51"/>
      <c r="Q305" s="52">
        <f t="shared" si="11"/>
        <v>0</v>
      </c>
      <c r="R305" s="52">
        <f t="shared" si="12"/>
        <v>59.721428571428575</v>
      </c>
    </row>
    <row r="306" spans="1:18" s="1" customFormat="1" ht="18.75" x14ac:dyDescent="0.3">
      <c r="B306" s="68"/>
      <c r="C306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75"/>
      <c r="P306" s="73"/>
      <c r="Q306" s="74"/>
      <c r="R306" s="76"/>
    </row>
    <row r="307" spans="1:18" s="1" customFormat="1" ht="18.75" x14ac:dyDescent="0.3">
      <c r="B307" s="68"/>
      <c r="C307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75"/>
      <c r="P307" s="73"/>
      <c r="Q307" s="74"/>
      <c r="R307" s="76"/>
    </row>
    <row r="308" spans="1:18" s="1" customFormat="1" ht="15.75" x14ac:dyDescent="0.25">
      <c r="A308" s="256" t="s">
        <v>131</v>
      </c>
      <c r="B308" s="256"/>
      <c r="C308" s="256"/>
      <c r="D308" s="256"/>
      <c r="E308" s="256"/>
      <c r="F308" s="256"/>
      <c r="G308" s="256"/>
      <c r="H308" s="256"/>
      <c r="I308" s="256"/>
      <c r="J308" s="256"/>
      <c r="K308" s="256"/>
      <c r="L308" s="256"/>
      <c r="M308" s="256"/>
      <c r="N308" s="256"/>
      <c r="O308" s="256"/>
      <c r="P308" s="256"/>
      <c r="Q308" s="256"/>
      <c r="R308" s="256"/>
    </row>
    <row r="309" spans="1:18" s="1" customFormat="1" ht="15.75" x14ac:dyDescent="0.25">
      <c r="A309" s="148"/>
      <c r="B309" s="148"/>
      <c r="C309" s="148"/>
      <c r="D309" s="148"/>
      <c r="E309" s="148"/>
      <c r="F309" s="149"/>
      <c r="G309" s="149"/>
      <c r="H309" s="149"/>
      <c r="I309" s="149"/>
      <c r="J309" s="149"/>
      <c r="K309" s="149"/>
      <c r="L309" s="149"/>
      <c r="M309" s="149"/>
      <c r="N309" s="149"/>
      <c r="O309" s="149"/>
      <c r="P309" s="149"/>
      <c r="Q309" s="149"/>
      <c r="R309" s="149"/>
    </row>
    <row r="310" spans="1:18" s="1" customFormat="1" ht="15.75" x14ac:dyDescent="0.25">
      <c r="A310" s="148" t="s">
        <v>9</v>
      </c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</row>
    <row r="311" spans="1:18" s="1" customFormat="1" ht="15.75" x14ac:dyDescent="0.25">
      <c r="A311" s="182" t="s">
        <v>108</v>
      </c>
      <c r="B311" s="182"/>
      <c r="C311" s="182"/>
      <c r="D311" s="182"/>
      <c r="E311" s="182"/>
      <c r="F311" s="182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</row>
    <row r="312" spans="1:18" s="1" customFormat="1" ht="15.75" x14ac:dyDescent="0.25">
      <c r="A312" s="182"/>
      <c r="B312" s="182"/>
      <c r="C312" s="182"/>
      <c r="D312" s="182"/>
      <c r="E312" s="182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</row>
    <row r="313" spans="1:18" s="1" customFormat="1" ht="15.75" x14ac:dyDescent="0.25">
      <c r="A313" s="182" t="s">
        <v>109</v>
      </c>
      <c r="B313" s="182"/>
      <c r="C313" s="182"/>
      <c r="D313" s="182"/>
      <c r="E313" s="182"/>
      <c r="F313" s="182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</row>
    <row r="314" spans="1:18" s="1" customFormat="1" ht="15.75" x14ac:dyDescent="0.25">
      <c r="A314" s="183"/>
      <c r="B314" s="183"/>
      <c r="C314" s="183"/>
      <c r="D314" s="183"/>
      <c r="E314" s="183"/>
      <c r="F314" s="183"/>
      <c r="G314" s="183"/>
      <c r="H314" s="183"/>
      <c r="I314" s="183"/>
      <c r="J314" s="183"/>
      <c r="K314" s="183"/>
      <c r="L314" s="183"/>
      <c r="M314" s="183"/>
      <c r="N314" s="183"/>
      <c r="O314" s="183"/>
      <c r="P314" s="183"/>
      <c r="Q314" s="183"/>
      <c r="R314" s="183"/>
    </row>
    <row r="315" spans="1:18" s="1" customFormat="1" ht="15.75" x14ac:dyDescent="0.25">
      <c r="A315" s="183" t="s">
        <v>125</v>
      </c>
      <c r="B315" s="183"/>
      <c r="C315" s="183"/>
      <c r="D315" s="183"/>
      <c r="E315" s="183"/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</row>
    <row r="322" spans="1:18" ht="15.75" x14ac:dyDescent="0.25">
      <c r="A322" s="245" t="s">
        <v>0</v>
      </c>
      <c r="B322" s="245"/>
      <c r="C322" s="245"/>
      <c r="D322" s="245"/>
      <c r="E322" s="245"/>
      <c r="F322" s="245"/>
      <c r="G322" s="245"/>
      <c r="H322" s="245"/>
      <c r="I322" s="245"/>
      <c r="J322" s="245"/>
      <c r="K322" s="245"/>
      <c r="L322" s="245"/>
      <c r="M322" s="245"/>
      <c r="N322" s="245"/>
      <c r="O322" s="245"/>
      <c r="P322" s="245"/>
      <c r="Q322" s="245"/>
      <c r="R322" s="245"/>
    </row>
    <row r="323" spans="1:18" ht="15.75" x14ac:dyDescent="0.25">
      <c r="A323" s="245" t="s">
        <v>1</v>
      </c>
      <c r="B323" s="245"/>
      <c r="C323" s="245"/>
      <c r="D323" s="245"/>
      <c r="E323" s="245"/>
      <c r="F323" s="245"/>
      <c r="G323" s="245"/>
      <c r="H323" s="245"/>
      <c r="I323" s="245"/>
      <c r="J323" s="245"/>
      <c r="K323" s="245"/>
      <c r="L323" s="245"/>
      <c r="M323" s="245"/>
      <c r="N323" s="245"/>
      <c r="O323" s="245"/>
      <c r="P323" s="245"/>
      <c r="Q323" s="245"/>
      <c r="R323" s="245"/>
    </row>
    <row r="324" spans="1:18" ht="15.75" x14ac:dyDescent="0.25">
      <c r="A324" s="246" t="s">
        <v>56</v>
      </c>
      <c r="B324" s="246"/>
      <c r="C324" s="246"/>
      <c r="D324" s="246"/>
      <c r="E324" s="246"/>
      <c r="F324" s="246"/>
      <c r="G324" s="246"/>
      <c r="H324" s="246"/>
      <c r="I324" s="246"/>
      <c r="J324" s="246"/>
      <c r="K324" s="246"/>
      <c r="L324" s="246"/>
      <c r="M324" s="246"/>
      <c r="N324" s="246"/>
      <c r="O324" s="246"/>
      <c r="P324" s="246"/>
      <c r="Q324" s="246"/>
      <c r="R324" s="246"/>
    </row>
    <row r="325" spans="1:18" ht="15.75" x14ac:dyDescent="0.25">
      <c r="A325" s="247" t="s">
        <v>444</v>
      </c>
      <c r="B325" s="247"/>
      <c r="C325" s="247"/>
      <c r="D325" s="247"/>
      <c r="E325" s="247"/>
      <c r="F325" s="247"/>
      <c r="G325" s="247"/>
      <c r="H325" s="247"/>
      <c r="I325" s="247"/>
      <c r="J325" s="247"/>
      <c r="K325" s="247"/>
      <c r="L325" s="247"/>
      <c r="M325" s="247"/>
      <c r="N325" s="247"/>
      <c r="O325" s="247"/>
      <c r="P325" s="247"/>
      <c r="Q325" s="247"/>
      <c r="R325" s="247"/>
    </row>
    <row r="326" spans="1:18" ht="15.75" x14ac:dyDescent="0.25">
      <c r="A326" s="247" t="s">
        <v>112</v>
      </c>
      <c r="B326" s="247"/>
      <c r="C326" s="247"/>
      <c r="D326" s="247"/>
      <c r="E326" s="247"/>
      <c r="F326" s="247"/>
      <c r="G326" s="247"/>
      <c r="H326" s="247"/>
      <c r="I326" s="247"/>
      <c r="J326" s="247"/>
      <c r="K326" s="247"/>
      <c r="L326" s="247"/>
      <c r="M326" s="247"/>
      <c r="N326" s="247"/>
      <c r="O326" s="247"/>
      <c r="P326" s="247"/>
      <c r="Q326" s="247"/>
      <c r="R326" s="247"/>
    </row>
    <row r="327" spans="1:18" ht="15.75" x14ac:dyDescent="0.25">
      <c r="A327" s="259" t="s">
        <v>2</v>
      </c>
      <c r="B327" s="259"/>
      <c r="C327" s="259"/>
      <c r="D327" s="259"/>
      <c r="E327" s="259"/>
      <c r="F327" s="259"/>
      <c r="G327" s="259"/>
      <c r="H327" s="259"/>
      <c r="I327" s="259"/>
      <c r="J327" s="259"/>
      <c r="K327" s="259"/>
      <c r="L327" s="259"/>
      <c r="M327" s="259"/>
      <c r="N327" s="259"/>
      <c r="O327" s="259"/>
      <c r="P327" s="137"/>
    </row>
    <row r="328" spans="1:18" ht="133.5" customHeight="1" x14ac:dyDescent="0.25">
      <c r="A328" s="24"/>
      <c r="B328" s="248" t="s">
        <v>124</v>
      </c>
      <c r="C328" s="260"/>
      <c r="D328" s="260"/>
      <c r="E328" s="260"/>
      <c r="F328" s="260"/>
      <c r="G328" s="260"/>
      <c r="H328" s="260"/>
      <c r="I328" s="260"/>
      <c r="J328" s="260"/>
      <c r="K328" s="260"/>
      <c r="L328" s="260"/>
      <c r="M328" s="260"/>
      <c r="N328" s="260"/>
      <c r="O328" s="260"/>
      <c r="P328" s="260"/>
      <c r="Q328" s="260"/>
      <c r="R328" s="260"/>
    </row>
    <row r="329" spans="1:18" ht="18.75" x14ac:dyDescent="0.3">
      <c r="A329" s="22"/>
      <c r="B329" s="237" t="s">
        <v>11</v>
      </c>
      <c r="C329" s="237"/>
      <c r="D329" s="237"/>
      <c r="E329" s="237"/>
      <c r="F329" s="237"/>
      <c r="G329" s="237"/>
      <c r="H329" s="237"/>
      <c r="I329" s="237"/>
      <c r="J329" s="237"/>
      <c r="K329" s="237"/>
      <c r="L329" s="238" t="s">
        <v>126</v>
      </c>
      <c r="M329" s="238"/>
      <c r="N329" s="238"/>
      <c r="O329" s="43" t="s">
        <v>12</v>
      </c>
      <c r="P329" s="238" t="s">
        <v>127</v>
      </c>
      <c r="Q329" s="238"/>
      <c r="R329" s="238"/>
    </row>
    <row r="330" spans="1:18" ht="18.75" x14ac:dyDescent="0.3">
      <c r="A330" s="22"/>
      <c r="B330" s="239" t="s">
        <v>20</v>
      </c>
      <c r="C330" s="239"/>
      <c r="D330" s="239"/>
      <c r="E330" s="239"/>
      <c r="F330" s="239"/>
      <c r="G330" s="239"/>
      <c r="H330" s="239"/>
      <c r="I330" s="242">
        <v>1</v>
      </c>
      <c r="J330" s="242"/>
      <c r="K330" s="44" t="s">
        <v>19</v>
      </c>
      <c r="L330" s="44"/>
      <c r="M330" s="243" t="s">
        <v>13</v>
      </c>
      <c r="N330" s="243"/>
      <c r="O330" s="243"/>
      <c r="P330" s="244" t="s">
        <v>104</v>
      </c>
      <c r="Q330" s="244"/>
      <c r="R330" s="244"/>
    </row>
    <row r="331" spans="1:18" ht="18.75" x14ac:dyDescent="0.3">
      <c r="A331" s="22"/>
      <c r="B331" s="237" t="s">
        <v>16</v>
      </c>
      <c r="C331" s="237"/>
      <c r="D331" s="238" t="s">
        <v>194</v>
      </c>
      <c r="E331" s="238"/>
      <c r="F331" s="238"/>
      <c r="G331" s="238"/>
      <c r="H331" s="238"/>
      <c r="I331" s="238"/>
      <c r="J331" s="238"/>
      <c r="K331" s="238"/>
      <c r="L331" s="238"/>
      <c r="M331" s="238"/>
      <c r="N331" s="238"/>
      <c r="O331" s="238"/>
      <c r="P331" s="238"/>
      <c r="Q331" s="238"/>
      <c r="R331" s="238"/>
    </row>
    <row r="332" spans="1:18" ht="18.75" x14ac:dyDescent="0.3">
      <c r="A332" s="22"/>
      <c r="B332" s="239" t="s">
        <v>15</v>
      </c>
      <c r="C332" s="239"/>
      <c r="D332" s="258"/>
      <c r="E332" s="258"/>
      <c r="F332" s="258"/>
      <c r="G332" s="258"/>
      <c r="H332" s="258"/>
      <c r="I332" s="258"/>
      <c r="J332" s="258"/>
      <c r="K332" s="258"/>
      <c r="L332" s="258"/>
      <c r="M332" s="258"/>
      <c r="N332" s="258"/>
      <c r="O332" s="258"/>
      <c r="P332" s="258"/>
      <c r="Q332" s="258"/>
      <c r="R332" s="258"/>
    </row>
    <row r="333" spans="1:18" ht="15.75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</row>
    <row r="334" spans="1:18" ht="15.75" x14ac:dyDescent="0.25">
      <c r="A334" s="36"/>
      <c r="B334" s="240" t="s">
        <v>22</v>
      </c>
      <c r="C334" s="240"/>
      <c r="D334" s="240"/>
      <c r="E334" s="240"/>
      <c r="F334" s="240"/>
      <c r="G334" s="240"/>
      <c r="H334" s="240"/>
      <c r="I334" s="240"/>
      <c r="J334" s="240"/>
      <c r="K334" s="240"/>
      <c r="L334" s="240"/>
      <c r="M334" s="240"/>
      <c r="N334" s="240"/>
      <c r="O334" s="240"/>
      <c r="P334" s="240"/>
      <c r="Q334" s="241"/>
      <c r="R334" s="21">
        <v>7</v>
      </c>
    </row>
    <row r="335" spans="1:18" ht="15.75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</row>
    <row r="336" spans="1:18" ht="15.75" x14ac:dyDescent="0.25">
      <c r="A336" s="4"/>
      <c r="B336" s="4"/>
      <c r="C336" s="4"/>
      <c r="D336" s="234" t="s">
        <v>6</v>
      </c>
      <c r="E336" s="235"/>
      <c r="F336" s="235"/>
      <c r="G336" s="235"/>
      <c r="H336" s="235"/>
      <c r="I336" s="235"/>
      <c r="J336" s="235"/>
      <c r="K336" s="235"/>
      <c r="L336" s="235"/>
      <c r="M336" s="235"/>
      <c r="N336" s="236"/>
      <c r="O336" s="8"/>
      <c r="P336" s="240" t="s">
        <v>23</v>
      </c>
      <c r="Q336" s="241"/>
      <c r="R336" s="21">
        <f>IF($R$107=2,1,ROUNDDOWN(R334*0.4,0))</f>
        <v>2</v>
      </c>
    </row>
    <row r="337" spans="1:18" ht="111.75" customHeight="1" x14ac:dyDescent="0.25">
      <c r="A337" s="5"/>
      <c r="B337" s="134"/>
      <c r="C337" s="133" t="s">
        <v>445</v>
      </c>
      <c r="D337" s="40"/>
      <c r="E337" s="40" t="s">
        <v>40</v>
      </c>
      <c r="F337" s="78" t="s">
        <v>446</v>
      </c>
      <c r="G337" s="78" t="s">
        <v>447</v>
      </c>
      <c r="H337" s="78" t="s">
        <v>404</v>
      </c>
      <c r="I337" s="40" t="s">
        <v>448</v>
      </c>
      <c r="J337" s="45" t="s">
        <v>449</v>
      </c>
      <c r="K337" s="40"/>
      <c r="L337" s="40"/>
      <c r="M337" s="14"/>
      <c r="N337" s="15"/>
      <c r="O337" s="12"/>
      <c r="P337" s="12"/>
    </row>
    <row r="338" spans="1:18" x14ac:dyDescent="0.25">
      <c r="A338" s="5"/>
      <c r="B338" s="251"/>
      <c r="C338" s="251"/>
      <c r="D338" s="234" t="s">
        <v>7</v>
      </c>
      <c r="E338" s="235"/>
      <c r="F338" s="235"/>
      <c r="G338" s="235"/>
      <c r="H338" s="235"/>
      <c r="I338" s="235"/>
      <c r="J338" s="235"/>
      <c r="K338" s="235"/>
      <c r="L338" s="235"/>
      <c r="M338" s="235"/>
      <c r="N338" s="236"/>
      <c r="O338" s="13" t="s">
        <v>8</v>
      </c>
      <c r="P338" s="30"/>
    </row>
    <row r="339" spans="1:18" x14ac:dyDescent="0.25">
      <c r="A339" s="5"/>
      <c r="B339" s="252"/>
      <c r="C339" s="252"/>
      <c r="D339" s="11"/>
      <c r="E339" s="6">
        <v>1</v>
      </c>
      <c r="F339" s="6">
        <v>3</v>
      </c>
      <c r="G339" s="6">
        <v>3</v>
      </c>
      <c r="H339" s="6">
        <v>3</v>
      </c>
      <c r="I339" s="6">
        <v>3</v>
      </c>
      <c r="J339" s="6">
        <v>3</v>
      </c>
      <c r="K339" s="6"/>
      <c r="L339" s="6"/>
      <c r="M339" s="6"/>
      <c r="N339" s="6"/>
      <c r="O339" s="16">
        <f>SUM(D339:N339)</f>
        <v>16</v>
      </c>
      <c r="P339" s="29"/>
    </row>
    <row r="340" spans="1:18" ht="48" x14ac:dyDescent="0.25">
      <c r="A340" s="17"/>
      <c r="B340" s="144" t="s">
        <v>3</v>
      </c>
      <c r="C340" s="144" t="s">
        <v>4</v>
      </c>
      <c r="D340" s="253" t="s">
        <v>5</v>
      </c>
      <c r="E340" s="254"/>
      <c r="F340" s="254"/>
      <c r="G340" s="254"/>
      <c r="H340" s="254"/>
      <c r="I340" s="254"/>
      <c r="J340" s="254"/>
      <c r="K340" s="254"/>
      <c r="L340" s="254"/>
      <c r="M340" s="254"/>
      <c r="N340" s="255"/>
      <c r="O340" s="28" t="s">
        <v>17</v>
      </c>
      <c r="P340" s="28" t="s">
        <v>21</v>
      </c>
      <c r="Q340" s="28" t="s">
        <v>18</v>
      </c>
      <c r="R340" s="28" t="s">
        <v>10</v>
      </c>
    </row>
    <row r="341" spans="1:18" ht="18.75" x14ac:dyDescent="0.3">
      <c r="A341" s="7"/>
      <c r="B341" s="106">
        <v>1</v>
      </c>
      <c r="C341" s="64" t="s">
        <v>450</v>
      </c>
      <c r="D341" s="50"/>
      <c r="E341" s="160">
        <v>90</v>
      </c>
      <c r="F341" s="161">
        <v>92</v>
      </c>
      <c r="G341" s="156">
        <v>97</v>
      </c>
      <c r="H341" s="156">
        <v>82</v>
      </c>
      <c r="I341" s="161">
        <v>82</v>
      </c>
      <c r="J341" s="161">
        <v>95</v>
      </c>
      <c r="K341" s="50"/>
      <c r="L341" s="50"/>
      <c r="M341" s="50"/>
      <c r="N341" s="50"/>
      <c r="O341" s="51">
        <f>((D341*$D$339+E341*$E$339+F341*$F$339+G341*$G$339+H341*$H$339+I341*$I$339+J341*$J$339+K341*$K$339+$L$339*L341+$M$339*M341+$N$339*N341)/$O$339)*0.9</f>
        <v>80.662500000000009</v>
      </c>
      <c r="P341" s="51"/>
      <c r="Q341" s="52">
        <f>P341*0.1</f>
        <v>0</v>
      </c>
      <c r="R341" s="52">
        <f>O341+Q341</f>
        <v>80.662500000000009</v>
      </c>
    </row>
    <row r="342" spans="1:18" ht="19.5" thickBot="1" x14ac:dyDescent="0.35">
      <c r="A342" s="7"/>
      <c r="B342" s="126">
        <v>2</v>
      </c>
      <c r="C342" s="112" t="s">
        <v>452</v>
      </c>
      <c r="D342" s="102"/>
      <c r="E342" s="199">
        <v>90</v>
      </c>
      <c r="F342" s="179">
        <v>82</v>
      </c>
      <c r="G342" s="166">
        <v>88</v>
      </c>
      <c r="H342" s="166">
        <v>90</v>
      </c>
      <c r="I342" s="179">
        <v>74</v>
      </c>
      <c r="J342" s="179">
        <v>85</v>
      </c>
      <c r="K342" s="102"/>
      <c r="L342" s="102"/>
      <c r="M342" s="102"/>
      <c r="N342" s="102"/>
      <c r="O342" s="103">
        <f t="shared" ref="O342:O347" si="13">((D342*$D$339+E342*$E$339+F342*$F$339+G342*$G$339+H342*$H$339+I342*$I$339+J342*$J$339+K342*$K$339+$L$339*L342+$M$339*M342+$N$339*N342)/$O$339)*0.9</f>
        <v>75.768749999999997</v>
      </c>
      <c r="P342" s="103">
        <v>3</v>
      </c>
      <c r="Q342" s="104">
        <f t="shared" ref="Q342:Q347" si="14">P342*0.1</f>
        <v>0.30000000000000004</v>
      </c>
      <c r="R342" s="104">
        <f t="shared" ref="R342:R347" si="15">O342+Q342</f>
        <v>76.068749999999994</v>
      </c>
    </row>
    <row r="343" spans="1:18" ht="18.75" x14ac:dyDescent="0.3">
      <c r="A343" s="7"/>
      <c r="B343" s="53">
        <v>3</v>
      </c>
      <c r="C343" s="85" t="s">
        <v>451</v>
      </c>
      <c r="D343" s="55"/>
      <c r="E343" s="214">
        <v>80</v>
      </c>
      <c r="F343" s="163">
        <v>82</v>
      </c>
      <c r="G343" s="164">
        <v>92</v>
      </c>
      <c r="H343" s="164">
        <v>85</v>
      </c>
      <c r="I343" s="163">
        <v>82</v>
      </c>
      <c r="J343" s="163">
        <v>82</v>
      </c>
      <c r="K343" s="55"/>
      <c r="L343" s="55"/>
      <c r="M343" s="55"/>
      <c r="N343" s="55"/>
      <c r="O343" s="56">
        <f t="shared" si="13"/>
        <v>75.881250000000009</v>
      </c>
      <c r="P343" s="56"/>
      <c r="Q343" s="57">
        <f t="shared" si="14"/>
        <v>0</v>
      </c>
      <c r="R343" s="57">
        <f t="shared" si="15"/>
        <v>75.881250000000009</v>
      </c>
    </row>
    <row r="344" spans="1:18" ht="18.75" x14ac:dyDescent="0.3">
      <c r="A344" s="7"/>
      <c r="B344" s="49">
        <v>4</v>
      </c>
      <c r="C344" s="64" t="s">
        <v>453</v>
      </c>
      <c r="D344" s="50"/>
      <c r="E344" s="160">
        <v>90</v>
      </c>
      <c r="F344" s="161">
        <v>80</v>
      </c>
      <c r="G344" s="156">
        <v>82</v>
      </c>
      <c r="H344" s="156">
        <v>83</v>
      </c>
      <c r="I344" s="161">
        <v>74</v>
      </c>
      <c r="J344" s="161">
        <v>75</v>
      </c>
      <c r="K344" s="50"/>
      <c r="L344" s="50"/>
      <c r="M344" s="50"/>
      <c r="N344" s="50"/>
      <c r="O344" s="51">
        <f t="shared" si="13"/>
        <v>71.55</v>
      </c>
      <c r="P344" s="51"/>
      <c r="Q344" s="52">
        <f t="shared" si="14"/>
        <v>0</v>
      </c>
      <c r="R344" s="52">
        <f t="shared" si="15"/>
        <v>71.55</v>
      </c>
    </row>
    <row r="345" spans="1:18" ht="18.75" x14ac:dyDescent="0.3">
      <c r="A345" s="7"/>
      <c r="B345" s="49">
        <v>5</v>
      </c>
      <c r="C345" s="64" t="s">
        <v>454</v>
      </c>
      <c r="D345" s="50"/>
      <c r="E345" s="160">
        <v>80</v>
      </c>
      <c r="F345" s="161">
        <v>81</v>
      </c>
      <c r="G345" s="156">
        <v>80</v>
      </c>
      <c r="H345" s="156">
        <v>82</v>
      </c>
      <c r="I345" s="161">
        <v>74</v>
      </c>
      <c r="J345" s="161">
        <v>74</v>
      </c>
      <c r="K345" s="50"/>
      <c r="L345" s="50"/>
      <c r="M345" s="50"/>
      <c r="N345" s="50"/>
      <c r="O345" s="51">
        <f t="shared" si="13"/>
        <v>70.481250000000003</v>
      </c>
      <c r="P345" s="51"/>
      <c r="Q345" s="52">
        <f t="shared" si="14"/>
        <v>0</v>
      </c>
      <c r="R345" s="52">
        <f t="shared" si="15"/>
        <v>70.481250000000003</v>
      </c>
    </row>
    <row r="346" spans="1:18" ht="18.75" x14ac:dyDescent="0.3">
      <c r="A346" s="7"/>
      <c r="B346" s="49">
        <v>6</v>
      </c>
      <c r="C346" s="64" t="s">
        <v>455</v>
      </c>
      <c r="D346" s="50"/>
      <c r="E346" s="160">
        <v>74</v>
      </c>
      <c r="F346" s="161">
        <v>80</v>
      </c>
      <c r="G346" s="156">
        <v>80</v>
      </c>
      <c r="H346" s="156">
        <v>82</v>
      </c>
      <c r="I346" s="161">
        <v>74</v>
      </c>
      <c r="J346" s="161">
        <v>75</v>
      </c>
      <c r="K346" s="50"/>
      <c r="L346" s="50"/>
      <c r="M346" s="50"/>
      <c r="N346" s="50"/>
      <c r="O346" s="51">
        <f t="shared" si="13"/>
        <v>70.143749999999997</v>
      </c>
      <c r="P346" s="51"/>
      <c r="Q346" s="52">
        <f t="shared" si="14"/>
        <v>0</v>
      </c>
      <c r="R346" s="52">
        <f t="shared" si="15"/>
        <v>70.143749999999997</v>
      </c>
    </row>
    <row r="347" spans="1:18" ht="18.75" x14ac:dyDescent="0.3">
      <c r="A347" s="7"/>
      <c r="B347" s="49">
        <v>7</v>
      </c>
      <c r="C347" s="64" t="s">
        <v>456</v>
      </c>
      <c r="D347" s="50"/>
      <c r="E347" s="160">
        <v>74</v>
      </c>
      <c r="F347" s="161">
        <v>81</v>
      </c>
      <c r="G347" s="156">
        <v>78</v>
      </c>
      <c r="H347" s="156">
        <v>80</v>
      </c>
      <c r="I347" s="161">
        <v>74</v>
      </c>
      <c r="J347" s="161">
        <v>74</v>
      </c>
      <c r="K347" s="50"/>
      <c r="L347" s="50"/>
      <c r="M347" s="50"/>
      <c r="N347" s="50"/>
      <c r="O347" s="51">
        <f t="shared" si="13"/>
        <v>69.46875</v>
      </c>
      <c r="P347" s="51"/>
      <c r="Q347" s="52">
        <f t="shared" si="14"/>
        <v>0</v>
      </c>
      <c r="R347" s="52">
        <f t="shared" si="15"/>
        <v>69.46875</v>
      </c>
    </row>
    <row r="348" spans="1:18" ht="18.75" hidden="1" x14ac:dyDescent="0.3">
      <c r="A348" s="7"/>
      <c r="B348" s="49"/>
      <c r="C348" s="64"/>
      <c r="D348" s="50"/>
      <c r="E348" s="160"/>
      <c r="F348" s="161"/>
      <c r="G348" s="156"/>
      <c r="H348" s="156"/>
      <c r="I348" s="161"/>
      <c r="J348" s="161"/>
      <c r="K348" s="50"/>
      <c r="L348" s="50"/>
      <c r="M348" s="50"/>
      <c r="N348" s="50"/>
      <c r="O348" s="51"/>
      <c r="P348" s="51"/>
      <c r="Q348" s="52"/>
      <c r="R348" s="52"/>
    </row>
    <row r="349" spans="1:18" ht="18.75" hidden="1" x14ac:dyDescent="0.3">
      <c r="A349" s="7"/>
      <c r="B349" s="49"/>
      <c r="C349" s="64"/>
      <c r="D349" s="50"/>
      <c r="E349" s="161"/>
      <c r="F349" s="156"/>
      <c r="G349" s="156"/>
      <c r="H349" s="156"/>
      <c r="I349" s="156"/>
      <c r="J349" s="156"/>
      <c r="K349" s="50"/>
      <c r="L349" s="50"/>
      <c r="M349" s="50"/>
      <c r="N349" s="50"/>
      <c r="O349" s="51"/>
      <c r="P349" s="51"/>
      <c r="Q349" s="52"/>
      <c r="R349" s="52"/>
    </row>
    <row r="350" spans="1:18" ht="18.75" hidden="1" x14ac:dyDescent="0.3">
      <c r="A350" s="7"/>
      <c r="B350" s="49"/>
      <c r="C350" s="64"/>
      <c r="D350" s="50"/>
      <c r="E350" s="161"/>
      <c r="F350" s="156"/>
      <c r="G350" s="156"/>
      <c r="H350" s="156"/>
      <c r="I350" s="156"/>
      <c r="J350" s="156"/>
      <c r="K350" s="50"/>
      <c r="L350" s="50"/>
      <c r="M350" s="50"/>
      <c r="N350" s="50"/>
      <c r="O350" s="51"/>
      <c r="P350" s="51"/>
      <c r="Q350" s="52"/>
      <c r="R350" s="52"/>
    </row>
    <row r="351" spans="1:18" ht="18.75" hidden="1" x14ac:dyDescent="0.3">
      <c r="A351" s="7"/>
      <c r="B351" s="49"/>
      <c r="C351" s="64"/>
      <c r="D351" s="50"/>
      <c r="E351" s="161"/>
      <c r="F351" s="156"/>
      <c r="G351" s="156"/>
      <c r="H351" s="156"/>
      <c r="I351" s="156"/>
      <c r="J351" s="156"/>
      <c r="K351" s="50"/>
      <c r="L351" s="50"/>
      <c r="M351" s="50"/>
      <c r="N351" s="50"/>
      <c r="O351" s="51"/>
      <c r="P351" s="51"/>
      <c r="Q351" s="52"/>
      <c r="R351" s="52"/>
    </row>
    <row r="352" spans="1:18" ht="15.75" x14ac:dyDescent="0.25">
      <c r="O352" s="33"/>
      <c r="P352" s="35"/>
      <c r="Q352" s="32"/>
      <c r="R352" s="31"/>
    </row>
    <row r="353" spans="1:18" ht="15.75" x14ac:dyDescent="0.25">
      <c r="O353" s="33"/>
      <c r="P353" s="35"/>
      <c r="Q353" s="32"/>
      <c r="R353" s="31"/>
    </row>
    <row r="354" spans="1:18" ht="15.75" x14ac:dyDescent="0.25">
      <c r="A354" s="256" t="s">
        <v>156</v>
      </c>
      <c r="B354" s="256"/>
      <c r="C354" s="256"/>
      <c r="D354" s="256"/>
      <c r="E354" s="256"/>
      <c r="F354" s="256"/>
      <c r="G354" s="256"/>
      <c r="H354" s="256"/>
      <c r="I354" s="256"/>
      <c r="J354" s="256"/>
      <c r="K354" s="256"/>
      <c r="L354" s="256"/>
      <c r="M354" s="256"/>
      <c r="N354" s="256"/>
      <c r="O354" s="256"/>
      <c r="P354" s="256"/>
      <c r="Q354" s="256"/>
      <c r="R354" s="256"/>
    </row>
    <row r="355" spans="1:18" ht="15.75" x14ac:dyDescent="0.25">
      <c r="A355" s="148"/>
      <c r="B355" s="148"/>
      <c r="C355" s="148"/>
      <c r="D355" s="148"/>
      <c r="E355" s="148"/>
      <c r="F355" s="149"/>
      <c r="G355" s="149"/>
      <c r="H355" s="149"/>
      <c r="I355" s="149"/>
      <c r="J355" s="149"/>
      <c r="K355" s="149"/>
      <c r="L355" s="149"/>
      <c r="M355" s="149"/>
      <c r="N355" s="149"/>
      <c r="O355" s="149"/>
      <c r="P355" s="149"/>
      <c r="Q355" s="149"/>
      <c r="R355" s="149"/>
    </row>
    <row r="356" spans="1:18" ht="15.75" x14ac:dyDescent="0.25">
      <c r="A356" s="148" t="s">
        <v>9</v>
      </c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</row>
    <row r="357" spans="1:18" ht="15.75" x14ac:dyDescent="0.25">
      <c r="A357" s="182" t="s">
        <v>108</v>
      </c>
      <c r="B357" s="182"/>
      <c r="C357" s="182"/>
      <c r="D357" s="182"/>
      <c r="E357" s="182"/>
      <c r="F357" s="182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</row>
    <row r="358" spans="1:18" ht="15.75" x14ac:dyDescent="0.25">
      <c r="A358" s="182"/>
      <c r="B358" s="182"/>
      <c r="C358" s="182"/>
      <c r="D358" s="182"/>
      <c r="E358" s="182"/>
      <c r="F358" s="182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</row>
    <row r="359" spans="1:18" ht="15.75" x14ac:dyDescent="0.25">
      <c r="A359" s="182" t="s">
        <v>109</v>
      </c>
      <c r="B359" s="182"/>
      <c r="C359" s="182"/>
      <c r="D359" s="182"/>
      <c r="E359" s="182"/>
      <c r="F359" s="182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</row>
    <row r="360" spans="1:18" ht="15.75" x14ac:dyDescent="0.25">
      <c r="A360" s="183"/>
      <c r="B360" s="183"/>
      <c r="C360" s="183"/>
      <c r="D360" s="183"/>
      <c r="E360" s="183"/>
      <c r="F360" s="183"/>
      <c r="G360" s="183"/>
      <c r="H360" s="183"/>
      <c r="I360" s="183"/>
      <c r="J360" s="183"/>
      <c r="K360" s="183"/>
      <c r="L360" s="183"/>
      <c r="M360" s="183"/>
      <c r="N360" s="183"/>
      <c r="O360" s="183"/>
      <c r="P360" s="183"/>
      <c r="Q360" s="183"/>
      <c r="R360" s="183"/>
    </row>
    <row r="361" spans="1:18" ht="15.75" x14ac:dyDescent="0.25">
      <c r="A361" s="183" t="s">
        <v>125</v>
      </c>
      <c r="B361" s="183"/>
      <c r="C361" s="183"/>
      <c r="D361" s="183"/>
      <c r="E361" s="183"/>
      <c r="F361" s="183"/>
      <c r="G361" s="183"/>
      <c r="H361" s="183"/>
      <c r="I361" s="183"/>
      <c r="J361" s="183"/>
      <c r="K361" s="183"/>
      <c r="L361" s="183"/>
      <c r="M361" s="183"/>
      <c r="N361" s="183"/>
      <c r="O361" s="183"/>
      <c r="P361" s="183"/>
      <c r="Q361" s="183"/>
      <c r="R361" s="183"/>
    </row>
    <row r="367" spans="1:18" ht="15.75" x14ac:dyDescent="0.25">
      <c r="A367" s="245" t="s">
        <v>0</v>
      </c>
      <c r="B367" s="245"/>
      <c r="C367" s="245"/>
      <c r="D367" s="245"/>
      <c r="E367" s="245"/>
      <c r="F367" s="245"/>
      <c r="G367" s="245"/>
      <c r="H367" s="245"/>
      <c r="I367" s="245"/>
      <c r="J367" s="245"/>
      <c r="K367" s="245"/>
      <c r="L367" s="245"/>
      <c r="M367" s="245"/>
      <c r="N367" s="245"/>
      <c r="O367" s="245"/>
      <c r="P367" s="245"/>
      <c r="Q367" s="245"/>
      <c r="R367" s="245"/>
    </row>
    <row r="368" spans="1:18" ht="15.75" x14ac:dyDescent="0.25">
      <c r="A368" s="245" t="s">
        <v>1</v>
      </c>
      <c r="B368" s="245"/>
      <c r="C368" s="245"/>
      <c r="D368" s="245"/>
      <c r="E368" s="245"/>
      <c r="F368" s="245"/>
      <c r="G368" s="245"/>
      <c r="H368" s="245"/>
      <c r="I368" s="245"/>
      <c r="J368" s="245"/>
      <c r="K368" s="245"/>
      <c r="L368" s="245"/>
      <c r="M368" s="245"/>
      <c r="N368" s="245"/>
      <c r="O368" s="245"/>
      <c r="P368" s="245"/>
      <c r="Q368" s="245"/>
      <c r="R368" s="245"/>
    </row>
    <row r="369" spans="1:18" ht="15.75" x14ac:dyDescent="0.25">
      <c r="A369" s="246" t="s">
        <v>56</v>
      </c>
      <c r="B369" s="246"/>
      <c r="C369" s="246"/>
      <c r="D369" s="246"/>
      <c r="E369" s="246"/>
      <c r="F369" s="246"/>
      <c r="G369" s="246"/>
      <c r="H369" s="246"/>
      <c r="I369" s="246"/>
      <c r="J369" s="246"/>
      <c r="K369" s="246"/>
      <c r="L369" s="246"/>
      <c r="M369" s="246"/>
      <c r="N369" s="246"/>
      <c r="O369" s="246"/>
      <c r="P369" s="246"/>
      <c r="Q369" s="246"/>
      <c r="R369" s="246"/>
    </row>
    <row r="370" spans="1:18" ht="15.75" x14ac:dyDescent="0.25">
      <c r="A370" s="247" t="s">
        <v>457</v>
      </c>
      <c r="B370" s="247"/>
      <c r="C370" s="247"/>
      <c r="D370" s="247"/>
      <c r="E370" s="247"/>
      <c r="F370" s="247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</row>
    <row r="371" spans="1:18" ht="15.75" x14ac:dyDescent="0.25">
      <c r="A371" s="247" t="s">
        <v>112</v>
      </c>
      <c r="B371" s="247"/>
      <c r="C371" s="247"/>
      <c r="D371" s="247"/>
      <c r="E371" s="247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</row>
    <row r="372" spans="1:18" ht="15.75" x14ac:dyDescent="0.25">
      <c r="A372" s="259" t="s">
        <v>2</v>
      </c>
      <c r="B372" s="259"/>
      <c r="C372" s="259"/>
      <c r="D372" s="259"/>
      <c r="E372" s="259"/>
      <c r="F372" s="259"/>
      <c r="G372" s="259"/>
      <c r="H372" s="259"/>
      <c r="I372" s="259"/>
      <c r="J372" s="259"/>
      <c r="K372" s="259"/>
      <c r="L372" s="259"/>
      <c r="M372" s="259"/>
      <c r="N372" s="259"/>
      <c r="O372" s="259"/>
      <c r="P372" s="137"/>
    </row>
    <row r="373" spans="1:18" ht="135" customHeight="1" x14ac:dyDescent="0.25">
      <c r="A373" s="24"/>
      <c r="B373" s="248" t="s">
        <v>124</v>
      </c>
      <c r="C373" s="260"/>
      <c r="D373" s="260"/>
      <c r="E373" s="260"/>
      <c r="F373" s="260"/>
      <c r="G373" s="260"/>
      <c r="H373" s="260"/>
      <c r="I373" s="260"/>
      <c r="J373" s="260"/>
      <c r="K373" s="260"/>
      <c r="L373" s="260"/>
      <c r="M373" s="260"/>
      <c r="N373" s="260"/>
      <c r="O373" s="260"/>
      <c r="P373" s="260"/>
      <c r="Q373" s="260"/>
      <c r="R373" s="260"/>
    </row>
    <row r="374" spans="1:18" ht="18.75" x14ac:dyDescent="0.3">
      <c r="A374" s="22"/>
      <c r="B374" s="237" t="s">
        <v>11</v>
      </c>
      <c r="C374" s="237"/>
      <c r="D374" s="237"/>
      <c r="E374" s="237"/>
      <c r="F374" s="237"/>
      <c r="G374" s="237"/>
      <c r="H374" s="237"/>
      <c r="I374" s="237"/>
      <c r="J374" s="237"/>
      <c r="K374" s="237"/>
      <c r="L374" s="238" t="s">
        <v>126</v>
      </c>
      <c r="M374" s="238"/>
      <c r="N374" s="238"/>
      <c r="O374" s="43" t="s">
        <v>12</v>
      </c>
      <c r="P374" s="238" t="s">
        <v>127</v>
      </c>
      <c r="Q374" s="238"/>
      <c r="R374" s="238"/>
    </row>
    <row r="375" spans="1:18" ht="18.75" x14ac:dyDescent="0.3">
      <c r="A375" s="22"/>
      <c r="B375" s="239" t="s">
        <v>20</v>
      </c>
      <c r="C375" s="239"/>
      <c r="D375" s="239"/>
      <c r="E375" s="239"/>
      <c r="F375" s="239"/>
      <c r="G375" s="239"/>
      <c r="H375" s="239"/>
      <c r="I375" s="242">
        <v>1</v>
      </c>
      <c r="J375" s="242"/>
      <c r="K375" s="44" t="s">
        <v>19</v>
      </c>
      <c r="L375" s="44"/>
      <c r="M375" s="243" t="s">
        <v>13</v>
      </c>
      <c r="N375" s="243"/>
      <c r="O375" s="243"/>
      <c r="P375" s="244" t="s">
        <v>104</v>
      </c>
      <c r="Q375" s="244"/>
      <c r="R375" s="244"/>
    </row>
    <row r="376" spans="1:18" ht="18.75" x14ac:dyDescent="0.3">
      <c r="A376" s="22"/>
      <c r="B376" s="237" t="s">
        <v>16</v>
      </c>
      <c r="C376" s="237"/>
      <c r="D376" s="238" t="s">
        <v>68</v>
      </c>
      <c r="E376" s="238"/>
      <c r="F376" s="238"/>
      <c r="G376" s="238"/>
      <c r="H376" s="238"/>
      <c r="I376" s="238"/>
      <c r="J376" s="238"/>
      <c r="K376" s="238"/>
      <c r="L376" s="238"/>
      <c r="M376" s="238"/>
      <c r="N376" s="238"/>
      <c r="O376" s="238"/>
      <c r="P376" s="238"/>
      <c r="Q376" s="238"/>
      <c r="R376" s="238"/>
    </row>
    <row r="377" spans="1:18" ht="18.75" x14ac:dyDescent="0.3">
      <c r="A377" s="22"/>
      <c r="B377" s="239" t="s">
        <v>15</v>
      </c>
      <c r="C377" s="239"/>
      <c r="D377" s="258"/>
      <c r="E377" s="258"/>
      <c r="F377" s="258"/>
      <c r="G377" s="258"/>
      <c r="H377" s="258"/>
      <c r="I377" s="258"/>
      <c r="J377" s="258"/>
      <c r="K377" s="258"/>
      <c r="L377" s="258"/>
      <c r="M377" s="258"/>
      <c r="N377" s="258"/>
      <c r="O377" s="258"/>
      <c r="P377" s="258"/>
      <c r="Q377" s="258"/>
      <c r="R377" s="258"/>
    </row>
    <row r="378" spans="1:18" ht="15.75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</row>
    <row r="379" spans="1:18" ht="15.75" x14ac:dyDescent="0.25">
      <c r="A379" s="36"/>
      <c r="B379" s="240" t="s">
        <v>22</v>
      </c>
      <c r="C379" s="240"/>
      <c r="D379" s="240"/>
      <c r="E379" s="240"/>
      <c r="F379" s="240"/>
      <c r="G379" s="240"/>
      <c r="H379" s="240"/>
      <c r="I379" s="240"/>
      <c r="J379" s="240"/>
      <c r="K379" s="240"/>
      <c r="L379" s="240"/>
      <c r="M379" s="240"/>
      <c r="N379" s="240"/>
      <c r="O379" s="240"/>
      <c r="P379" s="240"/>
      <c r="Q379" s="241"/>
      <c r="R379" s="21">
        <v>6</v>
      </c>
    </row>
    <row r="380" spans="1:18" ht="15.75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</row>
    <row r="381" spans="1:18" ht="15.75" x14ac:dyDescent="0.25">
      <c r="A381" s="4"/>
      <c r="B381" s="4"/>
      <c r="C381" s="4"/>
      <c r="D381" s="234" t="s">
        <v>6</v>
      </c>
      <c r="E381" s="235"/>
      <c r="F381" s="235"/>
      <c r="G381" s="235"/>
      <c r="H381" s="235"/>
      <c r="I381" s="235"/>
      <c r="J381" s="235"/>
      <c r="K381" s="235"/>
      <c r="L381" s="235"/>
      <c r="M381" s="235"/>
      <c r="N381" s="236"/>
      <c r="O381" s="8"/>
      <c r="P381" s="240" t="s">
        <v>23</v>
      </c>
      <c r="Q381" s="241"/>
      <c r="R381" s="21">
        <f>IF($R$288=2,1,ROUNDDOWN(R379*0.4,0))</f>
        <v>2</v>
      </c>
    </row>
    <row r="382" spans="1:18" ht="126.75" customHeight="1" x14ac:dyDescent="0.25">
      <c r="A382" s="5"/>
      <c r="B382" s="134"/>
      <c r="C382" s="133" t="s">
        <v>458</v>
      </c>
      <c r="D382" s="40"/>
      <c r="E382" s="40" t="s">
        <v>40</v>
      </c>
      <c r="F382" s="78" t="s">
        <v>349</v>
      </c>
      <c r="G382" s="78" t="s">
        <v>459</v>
      </c>
      <c r="H382" s="78" t="s">
        <v>460</v>
      </c>
      <c r="I382" s="40" t="s">
        <v>461</v>
      </c>
      <c r="J382" s="40" t="s">
        <v>352</v>
      </c>
      <c r="K382" s="40"/>
      <c r="L382" s="40"/>
      <c r="M382" s="14"/>
      <c r="N382" s="15"/>
      <c r="O382" s="12"/>
      <c r="P382" s="12"/>
    </row>
    <row r="383" spans="1:18" x14ac:dyDescent="0.25">
      <c r="A383" s="5"/>
      <c r="B383" s="251"/>
      <c r="C383" s="251"/>
      <c r="D383" s="234" t="s">
        <v>7</v>
      </c>
      <c r="E383" s="235"/>
      <c r="F383" s="235"/>
      <c r="G383" s="235"/>
      <c r="H383" s="235"/>
      <c r="I383" s="235"/>
      <c r="J383" s="235"/>
      <c r="K383" s="235"/>
      <c r="L383" s="235"/>
      <c r="M383" s="235"/>
      <c r="N383" s="236"/>
      <c r="O383" s="13" t="s">
        <v>8</v>
      </c>
      <c r="P383" s="30"/>
    </row>
    <row r="384" spans="1:18" x14ac:dyDescent="0.25">
      <c r="A384" s="5"/>
      <c r="B384" s="252"/>
      <c r="C384" s="252"/>
      <c r="D384" s="11"/>
      <c r="E384" s="6">
        <v>1</v>
      </c>
      <c r="F384" s="6">
        <v>3</v>
      </c>
      <c r="G384" s="6">
        <v>3</v>
      </c>
      <c r="H384" s="6">
        <v>3</v>
      </c>
      <c r="I384" s="6">
        <v>3</v>
      </c>
      <c r="J384" s="6">
        <v>3</v>
      </c>
      <c r="K384" s="6"/>
      <c r="L384" s="6"/>
      <c r="M384" s="6"/>
      <c r="N384" s="6"/>
      <c r="O384" s="16">
        <f>SUM(D384:N384)</f>
        <v>16</v>
      </c>
      <c r="P384" s="29"/>
    </row>
    <row r="385" spans="1:18" ht="48" x14ac:dyDescent="0.25">
      <c r="A385" s="17"/>
      <c r="B385" s="135" t="s">
        <v>3</v>
      </c>
      <c r="C385" s="135" t="s">
        <v>4</v>
      </c>
      <c r="D385" s="267" t="s">
        <v>5</v>
      </c>
      <c r="E385" s="267"/>
      <c r="F385" s="267"/>
      <c r="G385" s="267"/>
      <c r="H385" s="267"/>
      <c r="I385" s="267"/>
      <c r="J385" s="267"/>
      <c r="K385" s="267"/>
      <c r="L385" s="267"/>
      <c r="M385" s="267"/>
      <c r="N385" s="267"/>
      <c r="O385" s="48" t="s">
        <v>17</v>
      </c>
      <c r="P385" s="48" t="s">
        <v>21</v>
      </c>
      <c r="Q385" s="48" t="s">
        <v>18</v>
      </c>
      <c r="R385" s="48" t="s">
        <v>10</v>
      </c>
    </row>
    <row r="386" spans="1:18" ht="18.75" x14ac:dyDescent="0.3">
      <c r="B386" s="106">
        <v>1</v>
      </c>
      <c r="C386" s="71" t="s">
        <v>462</v>
      </c>
      <c r="D386" s="156"/>
      <c r="E386" s="155">
        <v>92</v>
      </c>
      <c r="F386" s="155">
        <v>100</v>
      </c>
      <c r="G386" s="155">
        <v>90</v>
      </c>
      <c r="H386" s="145">
        <v>90</v>
      </c>
      <c r="I386" s="155">
        <v>96</v>
      </c>
      <c r="J386" s="155">
        <v>98</v>
      </c>
      <c r="K386" s="72"/>
      <c r="L386" s="64"/>
      <c r="M386" s="64"/>
      <c r="N386" s="64"/>
      <c r="O386" s="51">
        <f>((D386*$D$384+E386*$E$384+F386*$F$384+G386*$G$384+H386*$H$384+I386*$I$384+J386*$J$384+K386*$K$384+$L$384*L386+$M$384*M386+$N$384*N386)/$O$384)*0.9</f>
        <v>85.162500000000009</v>
      </c>
      <c r="P386" s="51">
        <v>8</v>
      </c>
      <c r="Q386" s="52">
        <f>P386*0.1</f>
        <v>0.8</v>
      </c>
      <c r="R386" s="52">
        <f>O386+Q386</f>
        <v>85.962500000000006</v>
      </c>
    </row>
    <row r="387" spans="1:18" ht="19.5" thickBot="1" x14ac:dyDescent="0.35">
      <c r="B387" s="109">
        <v>2</v>
      </c>
      <c r="C387" s="101" t="s">
        <v>463</v>
      </c>
      <c r="D387" s="166"/>
      <c r="E387" s="165">
        <v>92</v>
      </c>
      <c r="F387" s="165">
        <v>97</v>
      </c>
      <c r="G387" s="165">
        <v>90</v>
      </c>
      <c r="H387" s="159">
        <v>90</v>
      </c>
      <c r="I387" s="165">
        <v>92</v>
      </c>
      <c r="J387" s="165">
        <v>97</v>
      </c>
      <c r="K387" s="117"/>
      <c r="L387" s="112"/>
      <c r="M387" s="112"/>
      <c r="N387" s="112"/>
      <c r="O387" s="103">
        <f t="shared" ref="O387:O390" si="16">((D387*$D$384+E387*$E$384+F387*$F$384+G387*$G$384+H387*$H$384+I387*$I$384+J387*$J$384+K387*$K$384+$L$384*L387+$M$384*M387+$N$384*N387)/$O$384)*0.9</f>
        <v>83.8125</v>
      </c>
      <c r="P387" s="103"/>
      <c r="Q387" s="104">
        <f t="shared" ref="Q387:Q390" si="17">P387*0.1</f>
        <v>0</v>
      </c>
      <c r="R387" s="104">
        <f t="shared" ref="R387:R390" si="18">O387+Q387</f>
        <v>83.8125</v>
      </c>
    </row>
    <row r="388" spans="1:18" ht="18.75" x14ac:dyDescent="0.3">
      <c r="B388" s="53">
        <v>3</v>
      </c>
      <c r="C388" s="86" t="s">
        <v>464</v>
      </c>
      <c r="D388" s="164"/>
      <c r="E388" s="168">
        <v>84</v>
      </c>
      <c r="F388" s="168">
        <v>74</v>
      </c>
      <c r="G388" s="168">
        <v>80</v>
      </c>
      <c r="H388" s="152">
        <v>80</v>
      </c>
      <c r="I388" s="168">
        <v>75</v>
      </c>
      <c r="J388" s="168">
        <v>80</v>
      </c>
      <c r="K388" s="127"/>
      <c r="L388" s="85"/>
      <c r="M388" s="85"/>
      <c r="N388" s="85"/>
      <c r="O388" s="56">
        <f t="shared" si="16"/>
        <v>70.368750000000006</v>
      </c>
      <c r="P388" s="56"/>
      <c r="Q388" s="57">
        <f t="shared" si="17"/>
        <v>0</v>
      </c>
      <c r="R388" s="57">
        <f t="shared" si="18"/>
        <v>70.368750000000006</v>
      </c>
    </row>
    <row r="389" spans="1:18" ht="18.75" x14ac:dyDescent="0.3">
      <c r="B389" s="49">
        <v>4</v>
      </c>
      <c r="C389" s="71" t="s">
        <v>465</v>
      </c>
      <c r="D389" s="156"/>
      <c r="E389" s="155">
        <v>74</v>
      </c>
      <c r="F389" s="155">
        <v>74</v>
      </c>
      <c r="G389" s="155">
        <v>75</v>
      </c>
      <c r="H389" s="145">
        <v>75</v>
      </c>
      <c r="I389" s="155">
        <v>74</v>
      </c>
      <c r="J389" s="155">
        <v>74</v>
      </c>
      <c r="K389" s="72"/>
      <c r="L389" s="64"/>
      <c r="M389" s="64"/>
      <c r="N389" s="64"/>
      <c r="O389" s="51">
        <f t="shared" si="16"/>
        <v>66.9375</v>
      </c>
      <c r="P389" s="51"/>
      <c r="Q389" s="52">
        <f t="shared" si="17"/>
        <v>0</v>
      </c>
      <c r="R389" s="52">
        <f t="shared" si="18"/>
        <v>66.9375</v>
      </c>
    </row>
    <row r="390" spans="1:18" ht="18.75" x14ac:dyDescent="0.3">
      <c r="B390" s="49">
        <v>5</v>
      </c>
      <c r="C390" s="71" t="s">
        <v>466</v>
      </c>
      <c r="D390" s="156"/>
      <c r="E390" s="223">
        <v>74</v>
      </c>
      <c r="F390" s="223">
        <v>74</v>
      </c>
      <c r="G390" s="223">
        <v>74</v>
      </c>
      <c r="H390" s="225">
        <v>74</v>
      </c>
      <c r="I390" s="223">
        <v>75</v>
      </c>
      <c r="J390" s="223">
        <v>74</v>
      </c>
      <c r="K390" s="72"/>
      <c r="L390" s="64"/>
      <c r="M390" s="64"/>
      <c r="N390" s="64"/>
      <c r="O390" s="51">
        <f t="shared" si="16"/>
        <v>66.768749999999997</v>
      </c>
      <c r="P390" s="51"/>
      <c r="Q390" s="52">
        <f t="shared" si="17"/>
        <v>0</v>
      </c>
      <c r="R390" s="52">
        <f t="shared" si="18"/>
        <v>66.768749999999997</v>
      </c>
    </row>
    <row r="391" spans="1:18" ht="18.75" hidden="1" x14ac:dyDescent="0.3">
      <c r="B391" s="49"/>
      <c r="C391" s="71"/>
      <c r="D391" s="156"/>
      <c r="E391" s="155"/>
      <c r="F391" s="155"/>
      <c r="G391" s="156"/>
      <c r="H391" s="155"/>
      <c r="I391" s="155"/>
      <c r="J391" s="72"/>
      <c r="K391" s="72"/>
      <c r="L391" s="64"/>
      <c r="M391" s="64"/>
      <c r="N391" s="64"/>
      <c r="O391" s="51"/>
      <c r="P391" s="51"/>
      <c r="Q391" s="52"/>
      <c r="R391" s="52"/>
    </row>
    <row r="392" spans="1:18" ht="18.75" hidden="1" x14ac:dyDescent="0.3">
      <c r="B392" s="49"/>
      <c r="C392" s="71"/>
      <c r="D392" s="156"/>
      <c r="E392" s="155"/>
      <c r="F392" s="155"/>
      <c r="G392" s="156"/>
      <c r="H392" s="155"/>
      <c r="I392" s="155"/>
      <c r="J392" s="72"/>
      <c r="K392" s="72"/>
      <c r="L392" s="64"/>
      <c r="M392" s="64"/>
      <c r="N392" s="64"/>
      <c r="O392" s="51"/>
      <c r="P392" s="51"/>
      <c r="Q392" s="52"/>
      <c r="R392" s="52"/>
    </row>
    <row r="393" spans="1:18" ht="18.75" hidden="1" x14ac:dyDescent="0.3">
      <c r="B393" s="49"/>
      <c r="C393" s="71"/>
      <c r="D393" s="156"/>
      <c r="E393" s="161"/>
      <c r="F393" s="161"/>
      <c r="G393" s="156"/>
      <c r="H393" s="161"/>
      <c r="I393" s="161"/>
      <c r="J393" s="72"/>
      <c r="K393" s="72"/>
      <c r="L393" s="64"/>
      <c r="M393" s="64"/>
      <c r="N393" s="64"/>
      <c r="O393" s="51"/>
      <c r="P393" s="51"/>
      <c r="Q393" s="52"/>
      <c r="R393" s="52"/>
    </row>
    <row r="394" spans="1:18" ht="18.75" hidden="1" x14ac:dyDescent="0.3">
      <c r="B394" s="49"/>
      <c r="C394" s="71"/>
      <c r="D394" s="156"/>
      <c r="E394" s="155"/>
      <c r="F394" s="155"/>
      <c r="G394" s="156"/>
      <c r="H394" s="155"/>
      <c r="I394" s="155"/>
      <c r="J394" s="72"/>
      <c r="K394" s="72"/>
      <c r="L394" s="64"/>
      <c r="M394" s="64"/>
      <c r="N394" s="64"/>
      <c r="O394" s="51"/>
      <c r="P394" s="51"/>
      <c r="Q394" s="52"/>
      <c r="R394" s="52"/>
    </row>
    <row r="395" spans="1:18" ht="18.75" hidden="1" x14ac:dyDescent="0.3">
      <c r="B395" s="49"/>
      <c r="C395" s="71"/>
      <c r="D395" s="156"/>
      <c r="E395" s="155"/>
      <c r="F395" s="155"/>
      <c r="G395" s="156"/>
      <c r="H395" s="155"/>
      <c r="I395" s="155"/>
      <c r="J395" s="72"/>
      <c r="K395" s="72"/>
      <c r="L395" s="64"/>
      <c r="M395" s="64"/>
      <c r="N395" s="64"/>
      <c r="O395" s="51"/>
      <c r="P395" s="51"/>
      <c r="Q395" s="52"/>
      <c r="R395" s="52"/>
    </row>
    <row r="396" spans="1:18" ht="18.75" hidden="1" x14ac:dyDescent="0.3">
      <c r="B396" s="49"/>
      <c r="C396" s="71"/>
      <c r="D396" s="156"/>
      <c r="E396" s="155"/>
      <c r="F396" s="155"/>
      <c r="G396" s="156"/>
      <c r="H396" s="155"/>
      <c r="I396" s="155"/>
      <c r="J396" s="72"/>
      <c r="K396" s="72"/>
      <c r="L396" s="64"/>
      <c r="M396" s="64"/>
      <c r="N396" s="64"/>
      <c r="O396" s="51"/>
      <c r="P396" s="51"/>
      <c r="Q396" s="52"/>
      <c r="R396" s="52"/>
    </row>
    <row r="397" spans="1:18" ht="18.75" x14ac:dyDescent="0.3">
      <c r="B397" s="68"/>
      <c r="C397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75"/>
      <c r="P397" s="73"/>
      <c r="Q397" s="74"/>
      <c r="R397" s="76"/>
    </row>
    <row r="398" spans="1:18" ht="18.75" x14ac:dyDescent="0.3">
      <c r="B398" s="68"/>
      <c r="C39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75"/>
      <c r="P398" s="73"/>
      <c r="Q398" s="74"/>
      <c r="R398" s="76"/>
    </row>
    <row r="399" spans="1:18" ht="15.75" x14ac:dyDescent="0.25">
      <c r="A399" s="256" t="s">
        <v>131</v>
      </c>
      <c r="B399" s="256"/>
      <c r="C399" s="256"/>
      <c r="D399" s="256"/>
      <c r="E399" s="256"/>
      <c r="F399" s="256"/>
      <c r="G399" s="256"/>
      <c r="H399" s="256"/>
      <c r="I399" s="256"/>
      <c r="J399" s="256"/>
      <c r="K399" s="256"/>
      <c r="L399" s="256"/>
      <c r="M399" s="256"/>
      <c r="N399" s="256"/>
      <c r="O399" s="256"/>
      <c r="P399" s="256"/>
      <c r="Q399" s="256"/>
      <c r="R399" s="256"/>
    </row>
    <row r="400" spans="1:18" ht="15.75" x14ac:dyDescent="0.25">
      <c r="A400" s="148"/>
      <c r="B400" s="148"/>
      <c r="C400" s="148"/>
      <c r="D400" s="148"/>
      <c r="E400" s="148"/>
      <c r="F400" s="149"/>
      <c r="G400" s="149"/>
      <c r="H400" s="149"/>
      <c r="I400" s="149"/>
      <c r="J400" s="149"/>
      <c r="K400" s="149"/>
      <c r="L400" s="149"/>
      <c r="M400" s="149"/>
      <c r="N400" s="149"/>
      <c r="O400" s="149"/>
      <c r="P400" s="149"/>
      <c r="Q400" s="149"/>
      <c r="R400" s="149"/>
    </row>
    <row r="401" spans="1:18" ht="15.75" x14ac:dyDescent="0.25">
      <c r="A401" s="148" t="s">
        <v>9</v>
      </c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</row>
    <row r="402" spans="1:18" ht="15.75" x14ac:dyDescent="0.25">
      <c r="A402" s="182" t="s">
        <v>108</v>
      </c>
      <c r="B402" s="182"/>
      <c r="C402" s="182"/>
      <c r="D402" s="182"/>
      <c r="E402" s="182"/>
      <c r="F402" s="182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</row>
    <row r="403" spans="1:18" ht="15.75" x14ac:dyDescent="0.25">
      <c r="A403" s="182"/>
      <c r="B403" s="182"/>
      <c r="C403" s="182"/>
      <c r="D403" s="182"/>
      <c r="E403" s="182"/>
      <c r="F403" s="182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</row>
    <row r="404" spans="1:18" ht="15.75" x14ac:dyDescent="0.25">
      <c r="A404" s="182" t="s">
        <v>109</v>
      </c>
      <c r="B404" s="182"/>
      <c r="C404" s="182"/>
      <c r="D404" s="182"/>
      <c r="E404" s="182"/>
      <c r="F404" s="182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</row>
    <row r="405" spans="1:18" ht="15.75" x14ac:dyDescent="0.25">
      <c r="A405" s="183"/>
      <c r="B405" s="183"/>
      <c r="C405" s="183"/>
      <c r="D405" s="183"/>
      <c r="E405" s="183"/>
      <c r="F405" s="183"/>
      <c r="G405" s="183"/>
      <c r="H405" s="183"/>
      <c r="I405" s="183"/>
      <c r="J405" s="183"/>
      <c r="K405" s="183"/>
      <c r="L405" s="183"/>
      <c r="M405" s="183"/>
      <c r="N405" s="183"/>
      <c r="O405" s="183"/>
      <c r="P405" s="183"/>
      <c r="Q405" s="183"/>
      <c r="R405" s="183"/>
    </row>
    <row r="406" spans="1:18" ht="15.75" x14ac:dyDescent="0.25">
      <c r="A406" s="183" t="s">
        <v>125</v>
      </c>
      <c r="B406" s="183"/>
      <c r="C406" s="183"/>
      <c r="D406" s="183"/>
      <c r="E406" s="183"/>
      <c r="F406" s="183"/>
      <c r="G406" s="183"/>
      <c r="H406" s="183"/>
      <c r="I406" s="183"/>
      <c r="J406" s="183"/>
      <c r="K406" s="183"/>
      <c r="L406" s="183"/>
      <c r="M406" s="183"/>
      <c r="N406" s="183"/>
      <c r="O406" s="183"/>
      <c r="P406" s="183"/>
      <c r="Q406" s="183"/>
      <c r="R406" s="183"/>
    </row>
  </sheetData>
  <sortState xmlns:xlrd2="http://schemas.microsoft.com/office/spreadsheetml/2017/richdata2" ref="B167:R169">
    <sortCondition descending="1" ref="R167:R169"/>
  </sortState>
  <mergeCells count="234">
    <mergeCell ref="B292:C292"/>
    <mergeCell ref="D292:N292"/>
    <mergeCell ref="B293:C293"/>
    <mergeCell ref="D294:N294"/>
    <mergeCell ref="A308:R308"/>
    <mergeCell ref="B286:C286"/>
    <mergeCell ref="D286:R286"/>
    <mergeCell ref="B288:Q288"/>
    <mergeCell ref="D290:N290"/>
    <mergeCell ref="P290:Q290"/>
    <mergeCell ref="B283:K283"/>
    <mergeCell ref="L283:N283"/>
    <mergeCell ref="P283:R283"/>
    <mergeCell ref="B284:H284"/>
    <mergeCell ref="I284:J284"/>
    <mergeCell ref="M284:O284"/>
    <mergeCell ref="P284:R284"/>
    <mergeCell ref="A277:R277"/>
    <mergeCell ref="A278:R278"/>
    <mergeCell ref="A279:R279"/>
    <mergeCell ref="A280:R280"/>
    <mergeCell ref="A281:O281"/>
    <mergeCell ref="B282:R282"/>
    <mergeCell ref="A276:R276"/>
    <mergeCell ref="B285:C285"/>
    <mergeCell ref="D285:R285"/>
    <mergeCell ref="B200:C200"/>
    <mergeCell ref="D200:N200"/>
    <mergeCell ref="B201:C201"/>
    <mergeCell ref="D202:N202"/>
    <mergeCell ref="A206:R206"/>
    <mergeCell ref="B193:C193"/>
    <mergeCell ref="D193:R193"/>
    <mergeCell ref="B194:C194"/>
    <mergeCell ref="D194:R194"/>
    <mergeCell ref="B196:Q196"/>
    <mergeCell ref="D198:N198"/>
    <mergeCell ref="P198:Q198"/>
    <mergeCell ref="A221:R221"/>
    <mergeCell ref="A222:R222"/>
    <mergeCell ref="A223:R223"/>
    <mergeCell ref="A224:R224"/>
    <mergeCell ref="A225:R225"/>
    <mergeCell ref="A226:O226"/>
    <mergeCell ref="B227:R227"/>
    <mergeCell ref="B228:K228"/>
    <mergeCell ref="L228:N228"/>
    <mergeCell ref="B192:H192"/>
    <mergeCell ref="I192:J192"/>
    <mergeCell ref="M192:O192"/>
    <mergeCell ref="P192:R192"/>
    <mergeCell ref="A185:R185"/>
    <mergeCell ref="A186:R186"/>
    <mergeCell ref="A187:R187"/>
    <mergeCell ref="A188:R188"/>
    <mergeCell ref="A189:O189"/>
    <mergeCell ref="B190:R190"/>
    <mergeCell ref="A169:R169"/>
    <mergeCell ref="A184:R184"/>
    <mergeCell ref="B162:C162"/>
    <mergeCell ref="D162:N162"/>
    <mergeCell ref="B163:C163"/>
    <mergeCell ref="D164:N164"/>
    <mergeCell ref="B191:K191"/>
    <mergeCell ref="L191:N191"/>
    <mergeCell ref="P191:R191"/>
    <mergeCell ref="B156:C156"/>
    <mergeCell ref="D156:R156"/>
    <mergeCell ref="B158:Q158"/>
    <mergeCell ref="D160:N160"/>
    <mergeCell ref="P160:Q160"/>
    <mergeCell ref="B153:K153"/>
    <mergeCell ref="L153:N153"/>
    <mergeCell ref="P153:R153"/>
    <mergeCell ref="B154:H154"/>
    <mergeCell ref="I154:J154"/>
    <mergeCell ref="M154:O154"/>
    <mergeCell ref="P154:R154"/>
    <mergeCell ref="A147:R147"/>
    <mergeCell ref="A148:R148"/>
    <mergeCell ref="A149:R149"/>
    <mergeCell ref="A150:R150"/>
    <mergeCell ref="A151:O151"/>
    <mergeCell ref="B152:R152"/>
    <mergeCell ref="A146:R146"/>
    <mergeCell ref="B155:C155"/>
    <mergeCell ref="D155:R155"/>
    <mergeCell ref="B111:C111"/>
    <mergeCell ref="D111:N111"/>
    <mergeCell ref="B112:C112"/>
    <mergeCell ref="D113:N113"/>
    <mergeCell ref="A128:R128"/>
    <mergeCell ref="B104:C104"/>
    <mergeCell ref="D104:R104"/>
    <mergeCell ref="B105:C105"/>
    <mergeCell ref="D105:R105"/>
    <mergeCell ref="B107:Q107"/>
    <mergeCell ref="D109:N109"/>
    <mergeCell ref="P109:Q109"/>
    <mergeCell ref="B103:H103"/>
    <mergeCell ref="I103:J103"/>
    <mergeCell ref="M103:O103"/>
    <mergeCell ref="P103:R103"/>
    <mergeCell ref="A96:R96"/>
    <mergeCell ref="A97:R97"/>
    <mergeCell ref="A98:R98"/>
    <mergeCell ref="A99:R99"/>
    <mergeCell ref="A100:O100"/>
    <mergeCell ref="B101:R101"/>
    <mergeCell ref="A95:R95"/>
    <mergeCell ref="B68:C68"/>
    <mergeCell ref="D68:N68"/>
    <mergeCell ref="B69:C69"/>
    <mergeCell ref="D70:N70"/>
    <mergeCell ref="A77:R77"/>
    <mergeCell ref="B102:K102"/>
    <mergeCell ref="L102:N102"/>
    <mergeCell ref="P102:R102"/>
    <mergeCell ref="B62:C62"/>
    <mergeCell ref="D62:R62"/>
    <mergeCell ref="B64:Q64"/>
    <mergeCell ref="D66:N66"/>
    <mergeCell ref="P66:Q66"/>
    <mergeCell ref="B59:K59"/>
    <mergeCell ref="L59:N59"/>
    <mergeCell ref="P59:R59"/>
    <mergeCell ref="B60:H60"/>
    <mergeCell ref="I60:J60"/>
    <mergeCell ref="M60:O60"/>
    <mergeCell ref="P60:R60"/>
    <mergeCell ref="A53:R53"/>
    <mergeCell ref="A54:R54"/>
    <mergeCell ref="A55:R55"/>
    <mergeCell ref="A56:R56"/>
    <mergeCell ref="A57:O57"/>
    <mergeCell ref="B58:R58"/>
    <mergeCell ref="A52:R52"/>
    <mergeCell ref="B61:C61"/>
    <mergeCell ref="D61:R61"/>
    <mergeCell ref="B17:C17"/>
    <mergeCell ref="D17:N17"/>
    <mergeCell ref="B18:C18"/>
    <mergeCell ref="D19:N19"/>
    <mergeCell ref="A34:R34"/>
    <mergeCell ref="B10:C10"/>
    <mergeCell ref="D10:R10"/>
    <mergeCell ref="B11:C11"/>
    <mergeCell ref="D11:R11"/>
    <mergeCell ref="B13:Q13"/>
    <mergeCell ref="D15:N15"/>
    <mergeCell ref="P15:Q15"/>
    <mergeCell ref="B7:R7"/>
    <mergeCell ref="B8:K8"/>
    <mergeCell ref="L8:N8"/>
    <mergeCell ref="P8:R8"/>
    <mergeCell ref="B9:H9"/>
    <mergeCell ref="I9:J9"/>
    <mergeCell ref="M9:O9"/>
    <mergeCell ref="P9:R9"/>
    <mergeCell ref="A1:R1"/>
    <mergeCell ref="A2:R2"/>
    <mergeCell ref="A3:R3"/>
    <mergeCell ref="A4:R4"/>
    <mergeCell ref="A5:R5"/>
    <mergeCell ref="A6:O6"/>
    <mergeCell ref="P228:R228"/>
    <mergeCell ref="D235:N235"/>
    <mergeCell ref="P235:Q235"/>
    <mergeCell ref="B237:C237"/>
    <mergeCell ref="D237:N237"/>
    <mergeCell ref="B238:C238"/>
    <mergeCell ref="D239:N239"/>
    <mergeCell ref="A254:R254"/>
    <mergeCell ref="B229:H229"/>
    <mergeCell ref="I229:J229"/>
    <mergeCell ref="M229:O229"/>
    <mergeCell ref="P229:R229"/>
    <mergeCell ref="B230:C230"/>
    <mergeCell ref="D230:R230"/>
    <mergeCell ref="B231:C231"/>
    <mergeCell ref="D231:R231"/>
    <mergeCell ref="B233:Q233"/>
    <mergeCell ref="A322:R322"/>
    <mergeCell ref="A323:R323"/>
    <mergeCell ref="A324:R324"/>
    <mergeCell ref="A325:R325"/>
    <mergeCell ref="A326:R326"/>
    <mergeCell ref="A327:O327"/>
    <mergeCell ref="B328:R328"/>
    <mergeCell ref="B329:K329"/>
    <mergeCell ref="L329:N329"/>
    <mergeCell ref="P329:R329"/>
    <mergeCell ref="B330:H330"/>
    <mergeCell ref="I330:J330"/>
    <mergeCell ref="M330:O330"/>
    <mergeCell ref="P330:R330"/>
    <mergeCell ref="B331:C331"/>
    <mergeCell ref="D331:R331"/>
    <mergeCell ref="B332:C332"/>
    <mergeCell ref="D332:R332"/>
    <mergeCell ref="B334:Q334"/>
    <mergeCell ref="D336:N336"/>
    <mergeCell ref="P336:Q336"/>
    <mergeCell ref="B338:C338"/>
    <mergeCell ref="D338:N338"/>
    <mergeCell ref="B339:C339"/>
    <mergeCell ref="D340:N340"/>
    <mergeCell ref="A354:R354"/>
    <mergeCell ref="A367:R367"/>
    <mergeCell ref="A368:R368"/>
    <mergeCell ref="A369:R369"/>
    <mergeCell ref="A370:R370"/>
    <mergeCell ref="A371:R371"/>
    <mergeCell ref="A372:O372"/>
    <mergeCell ref="B373:R373"/>
    <mergeCell ref="B374:K374"/>
    <mergeCell ref="L374:N374"/>
    <mergeCell ref="P374:R374"/>
    <mergeCell ref="B375:H375"/>
    <mergeCell ref="I375:J375"/>
    <mergeCell ref="M375:O375"/>
    <mergeCell ref="P375:R375"/>
    <mergeCell ref="B384:C384"/>
    <mergeCell ref="D385:N385"/>
    <mergeCell ref="A399:R399"/>
    <mergeCell ref="B376:C376"/>
    <mergeCell ref="D376:R376"/>
    <mergeCell ref="B377:C377"/>
    <mergeCell ref="D377:R377"/>
    <mergeCell ref="B379:Q379"/>
    <mergeCell ref="D381:N381"/>
    <mergeCell ref="P381:Q381"/>
    <mergeCell ref="B383:C383"/>
    <mergeCell ref="D383:N383"/>
  </mergeCells>
  <conditionalFormatting sqref="D20:N22 L23:N31">
    <cfRule type="expression" dxfId="42" priority="50">
      <formula>AND(D20=0,D$18&lt;&gt;0)</formula>
    </cfRule>
  </conditionalFormatting>
  <conditionalFormatting sqref="D71:N72 L73:N74">
    <cfRule type="expression" dxfId="41" priority="49">
      <formula>AND(D71=0,D$18&lt;&gt;0)</formula>
    </cfRule>
  </conditionalFormatting>
  <conditionalFormatting sqref="D114:N125">
    <cfRule type="expression" dxfId="40" priority="48">
      <formula>AND(D114=0,D$18&lt;&gt;0)</formula>
    </cfRule>
  </conditionalFormatting>
  <conditionalFormatting sqref="D203:N203">
    <cfRule type="expression" dxfId="39" priority="47">
      <formula>AND(D203=0,D$18&lt;&gt;0)</formula>
    </cfRule>
  </conditionalFormatting>
  <conditionalFormatting sqref="D27:K27">
    <cfRule type="expression" dxfId="38" priority="40">
      <formula>AND(D27=0,D$18&lt;&gt;0)</formula>
    </cfRule>
  </conditionalFormatting>
  <conditionalFormatting sqref="D23:K23">
    <cfRule type="expression" dxfId="37" priority="43">
      <formula>AND(D23=0,D$18&lt;&gt;0)</formula>
    </cfRule>
  </conditionalFormatting>
  <conditionalFormatting sqref="I29:K29">
    <cfRule type="expression" dxfId="36" priority="42">
      <formula>AND(I29=0,I$18&lt;&gt;0)</formula>
    </cfRule>
  </conditionalFormatting>
  <conditionalFormatting sqref="D30:K31">
    <cfRule type="expression" dxfId="35" priority="41">
      <formula>AND(D30=0,D$18&lt;&gt;0)</formula>
    </cfRule>
  </conditionalFormatting>
  <conditionalFormatting sqref="I28:K28">
    <cfRule type="expression" dxfId="34" priority="39">
      <formula>AND(I28=0,I$18&lt;&gt;0)</formula>
    </cfRule>
  </conditionalFormatting>
  <conditionalFormatting sqref="D25:K25">
    <cfRule type="expression" dxfId="33" priority="38">
      <formula>AND(D25=0,D$18&lt;&gt;0)</formula>
    </cfRule>
  </conditionalFormatting>
  <conditionalFormatting sqref="D24:K24">
    <cfRule type="expression" dxfId="32" priority="37">
      <formula>AND(D24=0,D$18&lt;&gt;0)</formula>
    </cfRule>
  </conditionalFormatting>
  <conditionalFormatting sqref="D26:K26">
    <cfRule type="expression" dxfId="31" priority="36">
      <formula>AND(D26=0,D$18&lt;&gt;0)</formula>
    </cfRule>
  </conditionalFormatting>
  <conditionalFormatting sqref="D73:K73">
    <cfRule type="expression" dxfId="30" priority="34">
      <formula>AND(D73=0,D$18&lt;&gt;0)</formula>
    </cfRule>
  </conditionalFormatting>
  <conditionalFormatting sqref="D74:K74">
    <cfRule type="expression" dxfId="29" priority="33">
      <formula>AND(D74=0,D$18&lt;&gt;0)</formula>
    </cfRule>
  </conditionalFormatting>
  <conditionalFormatting sqref="D165:N166">
    <cfRule type="expression" dxfId="28" priority="32">
      <formula>AND(D165=0,D$18&lt;&gt;0)</formula>
    </cfRule>
  </conditionalFormatting>
  <conditionalFormatting sqref="E245:N245 K242:N244 K246:N250">
    <cfRule type="expression" dxfId="27" priority="31">
      <formula>AND(E242=0,E$18&lt;&gt;0)</formula>
    </cfRule>
  </conditionalFormatting>
  <conditionalFormatting sqref="D28:H29">
    <cfRule type="expression" dxfId="26" priority="30">
      <formula>AND(D28=0,D$18&lt;&gt;0)</formula>
    </cfRule>
  </conditionalFormatting>
  <conditionalFormatting sqref="E244:J244">
    <cfRule type="expression" dxfId="25" priority="29">
      <formula>AND(E244=0,E$18&lt;&gt;0)</formula>
    </cfRule>
  </conditionalFormatting>
  <conditionalFormatting sqref="E242:J242">
    <cfRule type="expression" dxfId="24" priority="28">
      <formula>AND(E242=0,E$18&lt;&gt;0)</formula>
    </cfRule>
  </conditionalFormatting>
  <conditionalFormatting sqref="E243:J243">
    <cfRule type="expression" dxfId="23" priority="27">
      <formula>AND(E243=0,E$18&lt;&gt;0)</formula>
    </cfRule>
  </conditionalFormatting>
  <conditionalFormatting sqref="E248:J248">
    <cfRule type="expression" dxfId="22" priority="26">
      <formula>AND(E248=0,E$18&lt;&gt;0)</formula>
    </cfRule>
  </conditionalFormatting>
  <conditionalFormatting sqref="E246:J246">
    <cfRule type="expression" dxfId="21" priority="25">
      <formula>AND(E246=0,E$18&lt;&gt;0)</formula>
    </cfRule>
  </conditionalFormatting>
  <conditionalFormatting sqref="E247:J247">
    <cfRule type="expression" dxfId="20" priority="24">
      <formula>AND(E247=0,E$18&lt;&gt;0)</formula>
    </cfRule>
  </conditionalFormatting>
  <conditionalFormatting sqref="E249:J249">
    <cfRule type="expression" dxfId="19" priority="23">
      <formula>AND(E249=0,E$18&lt;&gt;0)</formula>
    </cfRule>
  </conditionalFormatting>
  <conditionalFormatting sqref="E250:J250">
    <cfRule type="expression" dxfId="18" priority="22">
      <formula>AND(E250=0,E$18&lt;&gt;0)</formula>
    </cfRule>
  </conditionalFormatting>
  <conditionalFormatting sqref="E246:J246">
    <cfRule type="expression" dxfId="17" priority="21">
      <formula>AND(E246=0,E$18&lt;&gt;0)</formula>
    </cfRule>
  </conditionalFormatting>
  <conditionalFormatting sqref="E247:J247">
    <cfRule type="expression" dxfId="16" priority="20">
      <formula>AND(E247=0,E$18&lt;&gt;0)</formula>
    </cfRule>
  </conditionalFormatting>
  <conditionalFormatting sqref="E248:J248">
    <cfRule type="expression" dxfId="15" priority="19">
      <formula>AND(E248=0,E$18&lt;&gt;0)</formula>
    </cfRule>
  </conditionalFormatting>
  <conditionalFormatting sqref="E341:N341 E346:N346 K347:N351 K342:N345">
    <cfRule type="expression" dxfId="14" priority="18">
      <formula>AND(E341=0,E$18&lt;&gt;0)</formula>
    </cfRule>
  </conditionalFormatting>
  <conditionalFormatting sqref="E345:J345">
    <cfRule type="expression" dxfId="13" priority="17">
      <formula>AND(E345=0,E$18&lt;&gt;0)</formula>
    </cfRule>
  </conditionalFormatting>
  <conditionalFormatting sqref="E344:J344">
    <cfRule type="expression" dxfId="12" priority="15">
      <formula>AND(E344=0,E$18&lt;&gt;0)</formula>
    </cfRule>
  </conditionalFormatting>
  <conditionalFormatting sqref="E349:J349">
    <cfRule type="expression" dxfId="11" priority="14">
      <formula>AND(E349=0,E$18&lt;&gt;0)</formula>
    </cfRule>
  </conditionalFormatting>
  <conditionalFormatting sqref="E347:J347">
    <cfRule type="expression" dxfId="10" priority="13">
      <formula>AND(E347=0,E$18&lt;&gt;0)</formula>
    </cfRule>
  </conditionalFormatting>
  <conditionalFormatting sqref="E347:J347">
    <cfRule type="expression" dxfId="9" priority="9">
      <formula>AND(E347=0,E$18&lt;&gt;0)</formula>
    </cfRule>
  </conditionalFormatting>
  <conditionalFormatting sqref="E350:J350">
    <cfRule type="expression" dxfId="8" priority="11">
      <formula>AND(E350=0,E$18&lt;&gt;0)</formula>
    </cfRule>
  </conditionalFormatting>
  <conditionalFormatting sqref="E351:J351">
    <cfRule type="expression" dxfId="7" priority="10">
      <formula>AND(E351=0,E$18&lt;&gt;0)</formula>
    </cfRule>
  </conditionalFormatting>
  <conditionalFormatting sqref="E342:J342">
    <cfRule type="expression" dxfId="6" priority="5">
      <formula>AND(E342=0,E$18&lt;&gt;0)</formula>
    </cfRule>
  </conditionalFormatting>
  <conditionalFormatting sqref="E349:J349">
    <cfRule type="expression" dxfId="5" priority="7">
      <formula>AND(E349=0,E$18&lt;&gt;0)</formula>
    </cfRule>
  </conditionalFormatting>
  <conditionalFormatting sqref="E348:J348">
    <cfRule type="expression" dxfId="4" priority="6">
      <formula>AND(E348=0,E$18&lt;&gt;0)</formula>
    </cfRule>
  </conditionalFormatting>
  <conditionalFormatting sqref="E343:J343">
    <cfRule type="expression" dxfId="3" priority="4">
      <formula>AND(E343=0,E$18&lt;&gt;0)</formula>
    </cfRule>
  </conditionalFormatting>
  <conditionalFormatting sqref="E251:N251">
    <cfRule type="expression" dxfId="2" priority="3">
      <formula>AND(E251=0,E$18&lt;&gt;0)</formula>
    </cfRule>
  </conditionalFormatting>
  <conditionalFormatting sqref="E240:N240">
    <cfRule type="expression" dxfId="1" priority="2">
      <formula>AND(E240=0,E$18&lt;&gt;0)</formula>
    </cfRule>
  </conditionalFormatting>
  <conditionalFormatting sqref="E241:N241">
    <cfRule type="expression" dxfId="0" priority="1">
      <formula>AND(E241=0,E$18&lt;&gt;0)</formula>
    </cfRule>
  </conditionalFormatting>
  <dataValidations count="1">
    <dataValidation type="list" allowBlank="1" showInputMessage="1" showErrorMessage="1" sqref="P274 P365" xr:uid="{00000000-0002-0000-0400-000000000000}">
      <formula1>"директор інституту,"</formula1>
    </dataValidation>
  </dataValidations>
  <pageMargins left="0.59055118110236227" right="0.19685039370078741" top="0.39370078740157483" bottom="0.39370078740157483" header="0.31496062992125984" footer="0.31496062992125984"/>
  <pageSetup paperSize="9" scale="49" fitToHeight="0" orientation="portrait" r:id="rId1"/>
  <rowBreaks count="8" manualBreakCount="8">
    <brk id="47" max="17" man="1"/>
    <brk id="90" max="17" man="1"/>
    <brk id="141" max="17" man="1"/>
    <brk id="178" max="17" man="1"/>
    <brk id="216" max="17" man="1"/>
    <brk id="270" max="17" man="1"/>
    <brk id="318" max="17" man="1"/>
    <brk id="36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 курс</vt:lpstr>
      <vt:lpstr>2 курс</vt:lpstr>
      <vt:lpstr>3 курс </vt:lpstr>
      <vt:lpstr>4 курс  </vt:lpstr>
      <vt:lpstr>1 курс МАГ</vt:lpstr>
      <vt:lpstr>'1 курс'!Область_печати</vt:lpstr>
      <vt:lpstr>'1 курс МАГ'!Область_печати</vt:lpstr>
      <vt:lpstr>'3 курс '!Область_печати</vt:lpstr>
      <vt:lpstr>'4 курс  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pk_1</dc:creator>
  <cp:lastModifiedBy>Пользователь</cp:lastModifiedBy>
  <cp:lastPrinted>2022-12-11T17:04:47Z</cp:lastPrinted>
  <dcterms:created xsi:type="dcterms:W3CDTF">2017-01-20T11:40:32Z</dcterms:created>
  <dcterms:modified xsi:type="dcterms:W3CDTF">2022-12-13T18:04:40Z</dcterms:modified>
</cp:coreProperties>
</file>